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3_Pnovice\03_Porizeni_vybaveni_budov_a_uceben\01_ZD-vybaveni\Priloha c. 5 - Vykazy vymer\"/>
    </mc:Choice>
  </mc:AlternateContent>
  <bookViews>
    <workbookView xWindow="0" yWindow="0" windowWidth="21600" windowHeight="9510"/>
  </bookViews>
  <sheets>
    <sheet name="Kabinet fyziky-chemie" sheetId="2" r:id="rId1"/>
    <sheet name="Učebna fyziky-chemie" sheetId="4" r:id="rId2"/>
    <sheet name="Učebna informatiky" sheetId="6"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9" i="6" l="1"/>
  <c r="H29" i="6" s="1"/>
  <c r="G29" i="6" s="1"/>
  <c r="E29" i="6"/>
  <c r="F28" i="6"/>
  <c r="H28" i="6" s="1"/>
  <c r="G28" i="6" s="1"/>
  <c r="E28" i="6"/>
  <c r="F27" i="6"/>
  <c r="H27" i="6" s="1"/>
  <c r="G27" i="6" s="1"/>
  <c r="E27" i="6"/>
  <c r="F25" i="6"/>
  <c r="H25" i="6" s="1"/>
  <c r="G25" i="6" s="1"/>
  <c r="E25" i="6"/>
  <c r="F23" i="6"/>
  <c r="H23" i="6" s="1"/>
  <c r="G23" i="6" s="1"/>
  <c r="E23" i="6"/>
  <c r="F21" i="6"/>
  <c r="H21" i="6" s="1"/>
  <c r="G21" i="6" s="1"/>
  <c r="E21" i="6"/>
  <c r="F19" i="6"/>
  <c r="H19" i="6" s="1"/>
  <c r="G19" i="6" s="1"/>
  <c r="E19" i="6"/>
  <c r="F17" i="6"/>
  <c r="H17" i="6" s="1"/>
  <c r="G17" i="6" s="1"/>
  <c r="E17" i="6"/>
  <c r="H15" i="6"/>
  <c r="G15" i="6" s="1"/>
  <c r="F15" i="6"/>
  <c r="E15" i="6"/>
  <c r="F13" i="6"/>
  <c r="H13" i="6" s="1"/>
  <c r="G13" i="6" s="1"/>
  <c r="E13" i="6"/>
  <c r="H11" i="6"/>
  <c r="G11" i="6" s="1"/>
  <c r="F11" i="6"/>
  <c r="E11" i="6"/>
  <c r="F9" i="6"/>
  <c r="H9" i="6" s="1"/>
  <c r="G9" i="6" s="1"/>
  <c r="E9" i="6"/>
  <c r="H7" i="6"/>
  <c r="G7" i="6" s="1"/>
  <c r="F7" i="6"/>
  <c r="E7" i="6"/>
  <c r="F5" i="6"/>
  <c r="H5" i="6" s="1"/>
  <c r="G5" i="6" s="1"/>
  <c r="E5" i="6"/>
  <c r="F48" i="4"/>
  <c r="H48" i="4" s="1"/>
  <c r="G48" i="4" s="1"/>
  <c r="E48" i="4"/>
  <c r="H47" i="4"/>
  <c r="G47" i="4" s="1"/>
  <c r="F47" i="4"/>
  <c r="E47" i="4"/>
  <c r="H45" i="4"/>
  <c r="G45" i="4" s="1"/>
  <c r="F45" i="4"/>
  <c r="E45" i="4"/>
  <c r="F43" i="4"/>
  <c r="H43" i="4" s="1"/>
  <c r="G43" i="4" s="1"/>
  <c r="E43" i="4"/>
  <c r="F41" i="4"/>
  <c r="H41" i="4" s="1"/>
  <c r="G41" i="4" s="1"/>
  <c r="E41" i="4"/>
  <c r="F39" i="4"/>
  <c r="H39" i="4" s="1"/>
  <c r="G39" i="4" s="1"/>
  <c r="E39" i="4"/>
  <c r="H37" i="4"/>
  <c r="G37" i="4"/>
  <c r="F37" i="4"/>
  <c r="E37" i="4"/>
  <c r="H35" i="4"/>
  <c r="G35" i="4" s="1"/>
  <c r="F35" i="4"/>
  <c r="E35" i="4"/>
  <c r="F33" i="4"/>
  <c r="H33" i="4" s="1"/>
  <c r="G33" i="4" s="1"/>
  <c r="E33" i="4"/>
  <c r="F31" i="4"/>
  <c r="H31" i="4" s="1"/>
  <c r="G31" i="4" s="1"/>
  <c r="E31" i="4"/>
  <c r="H29" i="4"/>
  <c r="G29" i="4"/>
  <c r="F29" i="4"/>
  <c r="E29" i="4"/>
  <c r="H27" i="4"/>
  <c r="G27" i="4"/>
  <c r="F27" i="4"/>
  <c r="E27" i="4"/>
  <c r="H25" i="4"/>
  <c r="G25" i="4"/>
  <c r="F25" i="4"/>
  <c r="E25" i="4"/>
  <c r="F23" i="4"/>
  <c r="H23" i="4" s="1"/>
  <c r="G23" i="4" s="1"/>
  <c r="E23" i="4"/>
  <c r="H21" i="4"/>
  <c r="G21" i="4"/>
  <c r="F21" i="4"/>
  <c r="E21" i="4"/>
  <c r="F19" i="4"/>
  <c r="H19" i="4" s="1"/>
  <c r="G19" i="4" s="1"/>
  <c r="E19" i="4"/>
  <c r="H17" i="4"/>
  <c r="G17" i="4"/>
  <c r="F17" i="4"/>
  <c r="E17" i="4"/>
  <c r="F15" i="4"/>
  <c r="H15" i="4" s="1"/>
  <c r="G15" i="4" s="1"/>
  <c r="E15" i="4"/>
  <c r="F13" i="4"/>
  <c r="H13" i="4" s="1"/>
  <c r="G13" i="4" s="1"/>
  <c r="E13" i="4"/>
  <c r="H11" i="4"/>
  <c r="G11" i="4"/>
  <c r="F11" i="4"/>
  <c r="E11" i="4"/>
  <c r="H9" i="4"/>
  <c r="G9" i="4"/>
  <c r="F9" i="4"/>
  <c r="E9" i="4"/>
  <c r="F7" i="4"/>
  <c r="H7" i="4" s="1"/>
  <c r="G7" i="4" s="1"/>
  <c r="E7" i="4"/>
  <c r="F5" i="4"/>
  <c r="H5" i="4" s="1"/>
  <c r="G5" i="4" s="1"/>
  <c r="E5" i="4"/>
  <c r="F20" i="2"/>
  <c r="H20" i="2" s="1"/>
  <c r="G20" i="2" s="1"/>
  <c r="E20" i="2"/>
  <c r="H19" i="2"/>
  <c r="G19" i="2" s="1"/>
  <c r="F19" i="2"/>
  <c r="E19" i="2"/>
  <c r="F17" i="2"/>
  <c r="H17" i="2" s="1"/>
  <c r="G17" i="2" s="1"/>
  <c r="E17" i="2"/>
  <c r="H15" i="2"/>
  <c r="G15" i="2"/>
  <c r="F15" i="2"/>
  <c r="E15" i="2"/>
  <c r="H13" i="2"/>
  <c r="G13" i="2"/>
  <c r="F13" i="2"/>
  <c r="E13" i="2"/>
  <c r="H11" i="2"/>
  <c r="G11" i="2" s="1"/>
  <c r="F11" i="2"/>
  <c r="E11" i="2"/>
  <c r="F9" i="2"/>
  <c r="H9" i="2" s="1"/>
  <c r="G9" i="2" s="1"/>
  <c r="E9" i="2"/>
  <c r="H7" i="2"/>
  <c r="G7" i="2"/>
  <c r="F7" i="2"/>
  <c r="E7" i="2"/>
  <c r="F5" i="2"/>
  <c r="E5" i="2"/>
  <c r="F30" i="6" l="1"/>
  <c r="F49" i="4"/>
  <c r="H49" i="4" s="1"/>
  <c r="G49" i="4" s="1"/>
  <c r="H5" i="2"/>
  <c r="G5" i="2" s="1"/>
  <c r="F21" i="2"/>
  <c r="H21" i="2" s="1"/>
  <c r="G21" i="2" s="1"/>
  <c r="H30" i="6" l="1"/>
  <c r="G30" i="6" s="1"/>
</calcChain>
</file>

<file path=xl/sharedStrings.xml><?xml version="1.0" encoding="utf-8"?>
<sst xmlns="http://schemas.openxmlformats.org/spreadsheetml/2006/main" count="168" uniqueCount="92">
  <si>
    <t>Kabinet fyziky-chemie - Vnitřní vybavení</t>
  </si>
  <si>
    <t>Počet Ks</t>
  </si>
  <si>
    <t>DPH 21 %</t>
  </si>
  <si>
    <t>Položka</t>
  </si>
  <si>
    <t>Popis</t>
  </si>
  <si>
    <t>Stůl  pro učitele ve tvaru L</t>
  </si>
  <si>
    <t>Stůl pro učitele ve tvaru L</t>
  </si>
  <si>
    <t>Stůl pro učitele</t>
  </si>
  <si>
    <t>Učitelskský pracovní stůl</t>
  </si>
  <si>
    <t>Židle pro učitele</t>
  </si>
  <si>
    <t>Skříň A</t>
  </si>
  <si>
    <t>Skříň B</t>
  </si>
  <si>
    <t>Skříň C</t>
  </si>
  <si>
    <t>Skříň D</t>
  </si>
  <si>
    <t>Skříň E</t>
  </si>
  <si>
    <t>Dopravní a jiné náklady</t>
  </si>
  <si>
    <t xml:space="preserve">CENA CELKEM </t>
  </si>
  <si>
    <t>Učebna fyziky-chemie - Vnitřní vybavení</t>
  </si>
  <si>
    <t>Stůl  pro učitele na pokusy</t>
  </si>
  <si>
    <t>Stůl pro učitele na pokusy</t>
  </si>
  <si>
    <t>Katedra</t>
  </si>
  <si>
    <t>Stůl pro žáky</t>
  </si>
  <si>
    <t>Skříň ke stolům pro žáky</t>
  </si>
  <si>
    <t>Židle pro žáky</t>
  </si>
  <si>
    <t>Skříňka s umyvadlem</t>
  </si>
  <si>
    <t>Skříňka s dřezem</t>
  </si>
  <si>
    <t>Dřezová skříňka do sestavy, s přípravou pro dřez, pracovní deska kompakt rezistant</t>
  </si>
  <si>
    <t>Tabule</t>
  </si>
  <si>
    <t>Projektor</t>
  </si>
  <si>
    <t>Dataprojektor</t>
  </si>
  <si>
    <t>Reprosoustava</t>
  </si>
  <si>
    <t>Rozbočovač</t>
  </si>
  <si>
    <t>Vizualizér</t>
  </si>
  <si>
    <t>Zapojení techniky</t>
  </si>
  <si>
    <t>Počítač</t>
  </si>
  <si>
    <t>Počítačová sestava</t>
  </si>
  <si>
    <t>Hlasovací zařízení</t>
  </si>
  <si>
    <t>Hlasovací zařízení Set pro 30 žáků</t>
  </si>
  <si>
    <t>Obnovitelné zdroje</t>
  </si>
  <si>
    <t>Stavebnice obnovitelných zdrojů</t>
  </si>
  <si>
    <t>Zatemnění</t>
  </si>
  <si>
    <t xml:space="preserve">Zatemnění </t>
  </si>
  <si>
    <t>Mikroskop</t>
  </si>
  <si>
    <t>Učebna informatiky - Vnitřní vybavení</t>
  </si>
  <si>
    <t>Stůl pro žáky A</t>
  </si>
  <si>
    <t>Stůl pro žáky B</t>
  </si>
  <si>
    <t xml:space="preserve"> cena/ks bez DPH</t>
  </si>
  <si>
    <t>cena celkem bez DPH</t>
  </si>
  <si>
    <t>cena celkem včetně DPH</t>
  </si>
  <si>
    <t>cena/ks bez DPH</t>
  </si>
  <si>
    <t>cena/kus včetně DPH</t>
  </si>
  <si>
    <t>cena /ks včetněDPH</t>
  </si>
  <si>
    <t>cena celkem s DPH</t>
  </si>
  <si>
    <t xml:space="preserve">cena /ks s DPH </t>
  </si>
  <si>
    <t>Učitelský stůl pro psaní s rozměry š150xh157/70xv76cm. Jackelová konstrukce 40x20mm s komaxitovou úpravou. Zadní a boční desky z laminované dřevotřísky tl. 18mm s olepenými hranami ABS 0,5mm technologií PUR, vložené do kovové konstrukce chráněné ze všech čtyř stran uzavřeným profilem kovu. Pracovní deska z laminované dřevotřísky tl. 25mm s olepenými hranami ABS 2,0mm technologií PUR do tvaru "L". Skříňka do učitelského stolu se čtyřmi zásuvkami s centrálním zámkem. Korpus s rozměry š40xh55xv69cm. Korpus a zásuvky z laminované dřevotřísky tl. 18mm olepené 0,5mm ABS hranou technologií PUR, čela zásuvek olepené 2mm ABS hranou technologií PUR. Zásuvky na plnovýsuvech s centrálním zámkem.
2x Intel SSD 120 GB, 4 x GbE
CPV kód: 39160000-1 - Školní nábytek</t>
  </si>
  <si>
    <t>Učitelský stůl pro s rozměry š150xh60xv76. Jackelová konstrukce 40x20mm s komaxitovou úpravou. Pracovní deska z laminované dřevotřísky tl. 25mm, s olepenými hranami ABS 2mm technologií PUR. Zadní  deska z laminované dřevotřísky tl. 18mm s olepenými hranami ABS 0,5mm technologií PUR. Skříňka do učitelského stolu se čtyřmi zásuvkami s centrálním zámkem. Korpus s rozměry š40xh55xv69cm. Korpus a zásuvky z laminované dřevotřísky tl. 18mm olepené 0,5mm ABS hranou technologií PUR, čela zásuvek olepené 2mm ABS hranou technologií PUR. Zásuvky na plnovýsuvech s centrálním zámkem.
CPV kód: 39160000-1 - Školní nábytek</t>
  </si>
  <si>
    <t>Otočná židle na kolečkách s područkami, základní synchronní mechanismus, několikanásobná aretace, nastavení síly protiváhy, výškové nastavení opěráku mechanismem up-down, moderní pyramidová báze, čalounění ze studené pěny, tzv. moulded foam, možnost mechanismu SL k nastavení hloubky sedáku, možnost mechanismu s nastavením úhlu a hloubky sedáku TL, dále bederní regulovatelné opěrky LAS, volitelné područky, kolečka O 65 mm, nosnost 130 kg. Celková výška 96,5-116cm, hloubka sedáku 46-52cm, výška sedáku 43-55cm, šířka 63cm. Záruka 60 měsíců.
CPV kód: 39112000-0 - Židle</t>
  </si>
  <si>
    <t>Skříň vysoká v horní části otevřená v dolní části s plnými dvířky. Rozměry š80xh60xv200cm.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
CPV kód: 39160000-1 - Školní nábytek</t>
  </si>
  <si>
    <t>Nástavec na skříň s plnými dvířky uzamykatelná. Rozměry š80xh60xv80cm. Kurpus z laminované dřevotřísky tl. 18mm, olepený hranou ABS 0,5mm technologií PUR, uzamykatelná plná dvířka z laminované dřevotřísky tl. 18mm, ohraněná hranou ABS 2,0mm technologií PUR. Záda bílý sololak, dvě stavitelné police, vrtáno průběžně po celé výšce skříňky.
CPV kód: 39160000-1 - Školní nábytek</t>
  </si>
  <si>
    <t>Skříň šatní s plnými dvířky, pravá polovina skříně s šatní tyčí, polovina skříně police. Rozměry š80xh60xv200cm.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
CPV kód: 39160000-1 - Školní nábytek</t>
  </si>
  <si>
    <t>Skříň vysoká s plnými dvířky. Rozměry š80xh60xv200cm.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
CPV kód: 39160000-1 - Školní nábytek</t>
  </si>
  <si>
    <t>Skříň nad stůl. Rozměr š75xh30xv40cm. Korpus z laminované dřevotřísky tl. 18mm, olepený 0,5mm ABS hranou technologií PUR, dvířka z laminované dřevotřísky tl. 18mm olepené 2mm ABS hranou technologií PUR.
CPV kód: 39160000-1 - Školní nábytek</t>
  </si>
  <si>
    <t>Stůl na pokusy s rozměry š170xh70xv90cm z jackelové konstrukce 40x20mm s komaxitovou úpravou. Krytování rozvodů médií z laminované dřevotřísky tl. 18mm s olepenými hranami ABS 0,5mm technologií PUR. Desky vloženy do kovové konstrukce, chráněny ze všech čtyř stran. Pracovní deska s uzamykatelným výklopem pro média kompakt rezistant tl. 12mm. Stůl se dřezem. Stůl se dřezem s rozměry š50xh70xv90cm z jackelové konstrukce 40x20mms komaxitovou úpravou. Krytování rozvodů médií z laminované dřevotřísky tl. 18mm, s olepenými hranami ABS 0,5mm technologií PUR s uzamykatelnými dvířky, desky vloženy do uzavřených kovových konstrukcí chráněny ze všech čtyř stran. Pracovní deska s přípravou pro spodní usazení dřezu a horní osazení baterie a ramínka. Pracovní deska kompakt rezistant tl. 12mm, hrany ve tvaru bombátka. Skříňka se zásuvkou a dvířky. Skříňka se zásuvkou a dvířky, korpus z laminované dřevotřísky tl. 18mm olepený 0,5mm ABS hranou technologií PUR, s uzamykatelnou zásuvkou na plnovýsuvech a prostorem na pomůcky s uzamykatelnými dvířky. Dvířka a čelo zásuvky olepené 2mm ABS hranou technologií PUR. Skříňka se čtyřmi zásuvkami s centrálním zámkem. Korpus s rozměry š96xh38xv84cm. Korpus a celé zásuvky z laminované dřevotřísky tl. 18mm olepené 0,5mm ABS hranou technologií PUR, čela zásuvek olepené 2mm ABS hranou technologií PUR. Zásuvky na plnovýsuvech pro vyšší zátěž  s centrálním zámkem. Skříňka do učitelského stolu pro školní zdroj. Korpus a zásuvka z laminované dřevotřísky tl. 18mm, olepené 0,5mm ABS hranou technologií PUR, s uzamykatelnou zásuvkou pro školní zdroj s plynulou regulací 0-24V a ve spodní části prostorem na pomůcky s uzamykatelnými dvířky. Čelo zásuvky a dvířka olepeny 2mm ABS hranou technologií PUR.Školní zdroj s plynulou regulací napětí 0-24V stejnosměrného a střídavého proudu. Plynulá regulace napětí 0-24V pro střídavý a stejnosměrný proud s ukazatelem nastaveného napětí a odebíraného proudu. Samostatně zapínaný okruh pro učitelské pracoviště a samostatně zapínaný okruh pro žákovské pracoviště. Výstup chráněn jištěním.
* Tento zdroj umožňuje plynule nastavit jakékoliv napětí v rozsahu 0-24V.
** Při zapojení všech obvodů při pokusech a kolísání napětí ve veřejné síti je tímto zdrojem s plynulou regulací možno navolit přesné požadované napětí (u jiných zdrojů se skokovou regulací není možné přesné napětí navolit). Stůl na pokusy s rozměry š100xh70xv90cm z jackelové konstrukce 40x20mm s komaxitovou úpravou. Krytování rozvodů médií z laminované dřevotřísky tl. 18mm s olepenými hranami ABS 0,5mm technologií PUR, desky vloženy do kovové konstrukce, chráněny ze všech čtyř stran. Pracovní deska s pracovní deskou kompakt rezistant tl. 12mm, hrana ve tvaru bombátka. Elektropanel pro učitele - 1xSS, 1xST, 2x230V. Elektropanel obsahuje 2 zásuvky 230V s klapkou, 1 pár zdířek stejnosměrného proudu a 1 pár zdířek střídavého proudu 0-24V.  Baterie páková stojánková vysoké ramínko. Dřez kameninový bílý 45x45cm. Ovládací panel pro zásuvky žáků. Revize elektroinstalace. Instalace rozvodů medií, montáž na místě. 
CPV kód: 39160000-1 - Školní nábytek</t>
  </si>
  <si>
    <t>Učitelská katedra, kompakt rezistant s rozměry š100xh70xv76cm.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Výsuvný mechanizmus pro monitory s protizávažím umožňující zasunutí a uzamknutí LCD panelu pod úroveň pracovní desky. Krytování z laminované dřevotřísky tl. 18mm s olepenými hranami ABS 0,5mm, technologií PUR. Výsuv pro klávesnici a myš montovaný do počítačových stolů. Rozměr výsuvu je šíře 70cm, hloubka 35cm. Korpus z laminované dřevotřísky tl. 18mm ohraněný hranou ABS 0,5mm technologií PUR, čelní hrana hranou ABS 2,0mm technologií PUR. Skříňka pro PC tower. Krytování z laminované dřevotřísky olepené ABS hranou 0,5mm technologií PUR, dvířka jsou uzamykatelná, otevírání 90° olepeny hranou ABS 2,0mm technologií PUR. Zásuvka 230V s přepěťovou ochranou, tři zásuvky 230V a zásuvka RJ45. Přípojný panel pro Notebook. Panel obsahuje HDMI, RJ45, USB, 230V.
CPV kód: 39160000-1 - Školní nábytek</t>
  </si>
  <si>
    <t>Stůl pro žáky s rozměry š180xh60xv76cm z jackelové konstrukce 40x20mm s komaxitovou úpravou. Záda stolu do 1/2 výšky, krytování rozvodů médií z laminované dřevotřísky tl. 18mm, s olepenými hranami ABS 0,5mm technologií PUR, záda vložená do uzavřené kovové konstrukce chráněná ze všech čtyř stran kovem. Pracovní deska s uzamykatelným výklopem s prostorem pro média kompakt rezistant tl. 12mm, hrany ve tvaru bombátka. Elektropanel 2xSS, 2xST, 2x230V. Elektropanel obsahuje 2 zásuvky 230V s klapkou, 2 páry zdířek stejnosměrného proudu a 2 páry zdířek střídavého proudu 0-24V.
CPV kód: 39160000-1 - Školní nábytek</t>
  </si>
  <si>
    <t>Skříň s rozměry š60xh60xv76cm z jackelové konstrukce 40x20mm s komaxitovou úpravou. Krytování rozvodů médií a dvě police z laminované dřevotřísky tl. 18mm s olepenými hranami ABS 0,5mm technologií PUR s uzamykatelnými dvířky. Desky a dvířka chráněny ze všech čtyř stran uzavřenou kovovou kovstrukcí. Pracovní deska kompakt rezistant. Pracovní deska kompakt rezistant tl. 12mm, hrany ve tvary bombátka.
CPV kód: 39160000-1 - Školní nábytek</t>
  </si>
  <si>
    <t>Židle s plastovým šálovým sedákem, na kovové podnoži, s kluzáky, ergonomické pružné sezení. Pohodlné ergonomické sezení na 3D tvarovaném šálovém sedáku, hygienický a omyvatelný, vzduchový polstr sedáku, stohovatelné, umožňuje sedět oboustranně, vyrobený z recyklovatelných plastů.
CPV kód: 39112000-0 - Židle</t>
  </si>
  <si>
    <t>Dřezová skříňka do sestavy, s přípravou pro umyvadlo, pracovní deska kompakt rezistant o rozměrech š60xh60xv90cm s přípravou pro spodní osazení dřezu.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bombátka.Ohřívač vody tlakový, 10l včetně montáže, Zásuvka 230V.  Baterie páková stojánková s krátkým otočným ramínkem pro usazení do umyvadla. Zápustné do pracovní desky o rozměrech 55,5 x 46,5 cm s otvorem pro jednu baterii včetně usazení. 
CPV kód: 39160000-1 - Školní nábytek</t>
  </si>
  <si>
    <t>Dřezová skříňka do sestavy, s přípravou pro dřez, pracovní deska kompakt rezistanto rozměrech š60xh60xv90cm s přípravou pro spodní osazení dřezu.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Dřez kameninový bílý 45x45cm. Baterie páková stojánková vysoké ramínko
CPV kód: 39160000-1 - Školní nábytek</t>
  </si>
  <si>
    <t>Skříňka s plnými dvířky. Rozměry š80xh60xv90cm. Korpus z laminované dřevotřísky tl.18mm olepený hranou ABS 0,5mm technologií PUR, uzamykatelná plná dvířka ohraněná hranou ABS 2,0mm technologií PUR. Záda bílý sololak, dvě přestavitelné police, vrtáno po celé výšce. Pracovní deska kompakt rezistant tl. 12mm, hrana ve tvaru bombátka.
CPV kód: 39160000-1 - Školní nábytek</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</si>
  <si>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
CPV kód: 39160000-1 - Školní nábytek</t>
  </si>
  <si>
    <t>Nástavec na skříň s plnými dvířky. Rozměry š80 x h60 x v60cm. Korpus z laminované dřevotřísky tl. 18mm, olepený hranou ABS 0,5mm technologií PUR, uzamykatelná plná dvířka ohraněná hranou ABS 2,0mm technologií PUR. Záda bílý sololak, jedna stavitelná police, vrtáno průběžně.
CPV kód: 39160000-1 - Školní nábytek</t>
  </si>
  <si>
    <t>Tabule TRIPTYCH K 200/120 ZZBZZ, Stojan zvedací, střed  tabule bílá keramika, křídla z obou stran bílá keramika se spojovacím materiálem
- Širokoúhlá třídílná magnetická tabule s dvouvrstvým keramickým povrchem nejvyšší kvality e3, vysoce odolným proti mechanickému poškození vypalovaná keramika při 810 stupních, sendvič tabule tl. 22mm
- Rozměr tabule v zavřeném stavu 200x120 cm
- Odkládací hliníková polička 200cm
Zvedací systém: Stojan zvedací AL
- Profesionálně vyvinutá hliníková konstrukce
- Elegantní vzhled stojanu
- Vysoký komfort, tichý a hladký chod
- Snadná montáž a minimální údržba
- Rozměry 1600x950mm
- Rozsah zdvihu 56cm
- Rameno pro projektor s ultrakrátkou vzdáleností a držákem dotykové jednotky
Umožňuje rozšířní o projektor a snadné dovážení personálem školy pomocé cihel.
CPV kód: 39160000-1 - Školní nábytek</t>
  </si>
  <si>
    <t>Dataprojektor interaktivní 3LCD projektor, ultrakrátká projekce, Nativní rozlišení WXGA 16:10, svítivost 3300 ANSI lm, kontrast 10000:1, integrovaný snímač polohy. Součástí jsou dvě elektronická pera, možnost ovládání dotykem. Životnost lampy až 6000 hodin (eco), Dotyková jednotka pro ovládání až 6ti dotyky zároveň, životnost lampy až 6000 hodin (eco), Easy Interactive Tools – na použití snadný a intuitivní anotační program, EasyMP Monitor – umožňující správu projektorů přes síť LAN, EasyMP Multi PC Projection – určeným pro připojení až 50 zdrojů s jedním projektorem a projekci z až 4 zdrojů současně a EasyMP Network Projection – dovolujícím zasílat různé obrazy z jednoho zdroje na více projektorů současně a to i nezávisle na sobě.
CPV kód: 32321000-9 - Videoprojektory</t>
  </si>
  <si>
    <t>Reproduktory, včetně držáků. Aktivní stereo repro 60 W (RMS), 50-20K Hz, 2x RCA, 3,5mm vstup , dřevěné, ovládání na repro, včetně držáků na stěnu.
CPV kód: 32342000-2 - Reproduktory</t>
  </si>
  <si>
    <t>HDMI Video Splitter 1 =&gt; 2 portů s externím napájecím zdrojem, HDMI 1.4a kompatibilní max. rozlišení 1080i a 1080p. Můžete připojit několik HDMI obrazovek k jednomu HDMI zdroji signálu. Vstup: 1 x HDMI socket (Type A), výstup: 2 x HDMI socket (Type A), podporuje 3D a rozlišení FULL HD 1080p a 4K, rozlišení: 480i, 480p, 720i, 720p, 1080i ,1080p, 3840x2160/30Hz, splitter obsahuje aktivní zesilovač signálu, který umožňuje zapojit za splitter kabely až do délky 15m. Šířka pásma (MHz): 340 MHz, Max. datový přenos (Gb / s): 4.95, Podporuje standardy: Dolby Digital/Plus, Dolby TrueHD, DTS-HD Master Audio+, DVD-Audio, SA-CD other supported standards: 3D, HDCP, CEC, Full HD (1080i/p), HD ready (720i/p), přenáší obraz i zvuk, kovové pouzdro pro lepší odvod tepla, set obsahuje napájecí adaptér na 230V.
CPV kód: 32351300-1 - Příslušenství audiosystémů</t>
  </si>
  <si>
    <t>Vizualizer ohebné rameno. Full HD1080p (1920 x 1080), 200X total zoom, (8X optical zoom + 1.25X ZoomTM + 20X digital zoom), 30 snímků za sek., A4 portrét, int. paměť: 240 obrázků (max.), ext. paměť: SDHC (32GB max.), vestavěný mikrofon, mini USB, USB port, VGA, HDMI, RS-232 port
CPV kód: 32351300-1 - Příslušenství audiosystémů</t>
  </si>
  <si>
    <t>Počítač RAM 4GB DDR3, HDD 1TB 7200 otáček, DVD, WiFi, čtečka karet, klávesnice, myš, OS profesionální 64bit kompaktibilní se SW školy, typ sestavy  Kancelářský, procesor frekvence procesoru  3,7GHz (3 700MHz), Cache procesoru 3MB, Procesor Max TDP  54W, funkce procesoru  HyperThreading, Podpora Virtualizace, grafická karta, operační paměť kapacita paměti 4GB, frekvence paměti 1 600MHz, Typ paměti DDR3, Maximální kapacita RAM 16GB, Počet slotů RAM 2ks 
počet osazených slotů 1ks, disk typ úložiště HDD kapacita disku 1 000GB (1TB), základní deska Čipset základní desky, sloty pro přídavné karty  PCI Express x1, PCI Express x16, Výbava Základní výbava  bluetooth, čtečka paměťových karet, optická mechanika, Wi-Fi, Typ WiFi  802.11ac, barva a rovedení, barva černá, zdroj Zdroj  180W, výstupy USB 2.0 4×, USB 3.0 2×, Grafické VGA D-SUB, DisplayPort, Další  LAN, COM port, Výstup na sluchátka/reproduktor, Vstup pro mikrofon, Mechanika  DVD±RW, Case š9xv 29,5xh32cm, hmotnost  4,1kg , Příslušenství
CPV kód: 30213000-5 - Osobní počítače</t>
  </si>
  <si>
    <t>Hlasovací systém (30 hlasovacích pultů + 1 učitelský + přijímač) s LCD displejem, kufřík, instalační návod, software CD. Hlasovací systém s technologií RF umožňuje vytváření otázek v originálním softwaru či v PPT prezentaci díky plné kompatibilitě programů. Využívá se pro vzdělávací hry, ukazuje okamžité výsledky či ukládá výsledky pro další shrnutí či srovnání.
CPV kód: 30210000-4 - Stroje na zpracování dat (technické vybavení)</t>
  </si>
  <si>
    <t>Stavebnice obnovitelných zdrojů přináší komplexní řešení, jak technologie palivových článků spolupracuje s obnovitelnými zdroji energie, čímž demonstruje soběstačnou energetickou síť: solární, větrná a kinetická energie z ruční kliky a demonstrace úložného potenciálu kondenzátoru. K porovnání je zde celá řada palivových článků: vodíkový palivový článek, palivový článek na bázi slané vody a etanolový palivový článek. Nesčetné experimenty, mnoho odborných principů v akci a spousta prostoru pro kreativitu.
Technologie
? Etanolový palivový článek
? Vodíkové palivové články
? Solný článek
? Solární panel
? Kondenzátor
? Termoelektrický článek
? Větrná turbína
Poskytované materiály
? Praktické laboratorní aktivity
? Pedagogické příručky
? Lekce formou řešení problému
CPV kód: 39162000-5 - Vzdělávací vybavení</t>
  </si>
  <si>
    <t xml:space="preserve">Laboratorní trinokulární mikroskop halogen + CCD kamera. Klasický osvědčený mikroskop. Trinokulární hlavice umožní snadné pozorování očima i instalaci fotoaparátu nebo snímací kamery. Robustní konstrukce, širokoúhlé okuláry, čtyřotvorový revolverový držák, achromatické objektivy. Křížový stůl s koaxiálním ovládáním posuvů i zaostřování. Středitelný kondenzor s irisovou clonou a zářezem pro vložení filtru. Halogenové osvětlení s plynulou regulací intenzity.
Stůl: Křížový 125 x 135 mm
Osvětlení: Halogenová žárovka 6V/20W
Celkové zvětšení: 40x až 1600x
CPV kod: 38510000-3 - Mikroskopy </t>
  </si>
  <si>
    <t>Zatemnění lamelové hliníkové pro jedno okno, lištované, úplné, motor
CPV kod: 39290000-1 Různé vybavení interiérů</t>
  </si>
  <si>
    <t>Učitelský stůl pro psaní s rozměry š150xh70xv76cm, s přípravou pro skříňku na PC tower a pro výsuv na klávesnici a myš. Jackelová konstrukce 40x20mm s komaxitovou úpravou. Zadní deska a krytování z laminované dřevotřísky tl. 18mm s olepenými hranami ABS 0,5mm technologií PUR. Pracovní deska z laminované dřevotřísky tl. 18mm s olepenými hranami ABS 2,0mm technologií PUR. Výsuv pro klávesnici a myš montovaný do žákovských nebo učitelských počítačových stolů. Rozměr výsuvu je šíře 70cm, hloubka 35cm. Korpus z laminované dřevotřísky ohraněný hranou ABS 0,5mm, čelní hrana hranou ABS 2,0mm. Výsuv monitoru s protizávažím krytý pro montáž do počítačového stolu. Výsuvný mechanizmus pro monitory s protizávažím umožňující zasunutí a uzamknutí LCD panelu pod úroveň pracovní desky. Krytování z laminované dřevotřísky s olepenými hranami ABS.Skříňka pro PC tower uzamykatelná. Skříňka namontovaná v učitelském nebo žákovském počítačovém stolu, určená pro PC tower. Krytování z laminované dřevotřísky olepené ABS hranou 0,5mm technologií PUR, dvířka jsou uzamykatelná, otevírání 90° olepeny hranou ABS 2,0mm,  technologií PUR. Skříňka v učitelském stole pro AV techniku o rozměrech š45xh60xv68cm. Korpus z laminované dřevotřísky tl. 18mm, olepené 0,5mm ABS hranou technologií PUR. Dvě police přestavitelné, vrtáno průběžně po celé výšce skříňky. Dvířka olepené 2mm ABS hranou technologií PUR, uzamykatelná. Zásuvka 230V s přepěťovou ochranou, devět zázuvek 230V a dvě zásuvky RJ45. Revize elektroinstalace. Instalace rozvodů medií, montáž na místě. 
CPV kód: 39160000-1 - Školní nábytek</t>
  </si>
  <si>
    <t>Žákovský stůl s rozměry š90xh60xv76cm. Jackelová konstrukce 40x20mm s komaxitovou úpravou. Zadní deska z laminované dřevotřísky tl. 18mm s olepenými hranami ABS 0,5mm technologií PUR vložená do kovové konstrukce, chráněné ze všech čtyř stran kovovou uzavřenou konstrukcí. Pracovní deska z laminované dřevotřísky tl. 25mm s olepenými hranami ABS 2,0mm technologií PUR.
Závěsný držák pro PC přivařený na bočnici stolu. Výsuvný mechanizmus pro monitor s protizávažím umožňující zasunutí a uzamknutí LCD panelu pod úroveň pracovní desky bez použití pístu nebo pružiny. Krytování z laminované dřevotřísky tl. 18mm s olepenými hranami ABS 0,5mm, technologií PUR. K výsuvu nesmí být použito pružiny ani pístu.  Výsuv pro klávesnici a myš. Rozměr výsuvu je šíře 70cm, hloubka 35cm. Korpus z laminované dřevotřísky ohraněný hranou ABS 0,5mm technologií PUR, čelní hrana hranou ABS 2,0mm technologií PUR. Zásuvka 230V s přepěťovou ochranou, zásuvka 230V a zásuvka RJ45.
CPV kód: 39160000-1 - Školní nábytek</t>
  </si>
  <si>
    <t>Otočná Židle s plastovým šálovým sedákem, otočná, výškově stavitelná, s kluzáky, ergonomické sezení s dynamikou. Pohodlné ergonomické sezení na tvarovaném šálovém sedáku s dynamikou, omyvatelné, výškově stavitelné, otočné, na kluzácích, umožňuje sedět oboustranně.
CPV kód: 39112000-0 - Židle</t>
  </si>
  <si>
    <t>Skříň vysoká otevřená. Rozměry š80xh50xv180cm. Korpus z laminované dřevotřísky tl. 18mm olepený hranou ABS 0,5mm technologií PUR, .Záda bílý sololak, Pět polic přestavitelných, vrtáno průběžně. Sokl 10 cm se stavitelnými nožičkami.
CPV kód: 39160000-1 - Školní nábytek</t>
  </si>
  <si>
    <t>Skříň vysoká v horní části skleněná dvířka v rámečku, ve spodní části plná dvířka. Rozměry š80xh50xv180cm. Korpus z laminované dřevotřísky tl. 
CPV kód: 39160000-1 - Školní nábytek</t>
  </si>
  <si>
    <t>Tabule TRIPTYCH K 200/120, Stojan zvedací, střed  tabule bílá keramika, křídla z obou stran bílá keramika se spojovacím materiálem
- Širokoúhlá třídílná magnetická tabule s dvouvrstvým keramickým povrchem nejvyšší kvality e3, vysoce odolným proti mechanickému poškození vypalovaná keramika při 810 stupních, sendvič tabule tl. 22mm
- Rozměr tabule v zavřeném stavu 200x120 cm
- Odkládací hliníková polička 200cm
Zvedací systém: Stojan zvedací AL
- Profesionálně vyvinutá hliníková konstrukce
- Elegantní vzhled stojanu
- Vysoký komfort, tichý a hladký chod
- Snadná montáž a minimální údržba
- Rozměry 1600x950mm
- Rozsah zdvihu 56cm
- Rameno pro projektor s ultrakrátkou vzdáleností a držákem dotykové jednotky
Umožňuje rozšířní o projektor a snadné dovážení personálem školy pomocé cihel.
CPV kód: 39160000-1 - Školní nábytek</t>
  </si>
  <si>
    <t>Aktivní stereo repro 60 W (RMS), 50-20K Hz, 2x RCA, 3,5mm vstup , dřevěné, ovládání na repro, včetně držáků na stěnu.
CPV kód: 32342000-2 - Reproduktory</t>
  </si>
  <si>
    <t>Návod k vyplnění rozpočtu: dodavatel vyplní pouze žlutě zvýrazněné pole 
(jednotkovou cenu v Kč bez DPH)</t>
  </si>
  <si>
    <t>obchodní název nabízené položky</t>
  </si>
  <si>
    <t>Popis nabízené položky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</si>
</sst>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 &quot;Kč&quot;"/>
  </numFmts>
  <fonts count="9" x14ac:knownFonts="1">
    <font>
      <sz val="11"/>
      <color theme="1"/>
      <name val="Calibri"/>
      <family val="2"/>
      <charset val="238"/>
      <scheme val="minor"/>
    </font>
    <font>
      <sz val="10"/>
      <name val="Verdana"/>
      <family val="2"/>
      <charset val="238"/>
    </font>
    <font>
      <b/>
      <sz val="10"/>
      <color theme="1"/>
      <name val="Arial"/>
      <family val="2"/>
      <charset val="238"/>
    </font>
    <font>
      <b/>
      <sz val="10"/>
      <name val="Arial"/>
      <family val="2"/>
      <charset val="238"/>
    </font>
    <font>
      <sz val="10"/>
      <name val="Arial"/>
      <family val="2"/>
      <charset val="238"/>
    </font>
    <font>
      <sz val="10"/>
      <color theme="1"/>
      <name val="Arial"/>
      <family val="2"/>
      <charset val="238"/>
    </font>
    <font>
      <sz val="8"/>
      <name val="Arial"/>
      <family val="2"/>
      <charset val="238"/>
    </font>
    <font>
      <i/>
      <sz val="10"/>
      <color theme="1"/>
      <name val="Arial"/>
      <family val="2"/>
      <charset val="238"/>
    </font>
    <font>
      <b/>
      <sz val="12"/>
      <color theme="1"/>
      <name val="Arial"/>
      <family val="2"/>
      <charset val="238"/>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3">
    <xf numFmtId="0" fontId="0" fillId="0" borderId="0" xfId="0"/>
    <xf numFmtId="0" fontId="5" fillId="0" borderId="0" xfId="0" applyFont="1" applyAlignment="1">
      <alignment horizontal="center" vertical="center"/>
    </xf>
    <xf numFmtId="0" fontId="4" fillId="0" borderId="3" xfId="1"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5" fillId="2" borderId="0" xfId="0" applyFont="1" applyFill="1" applyAlignment="1">
      <alignment horizontal="center" vertical="center"/>
    </xf>
    <xf numFmtId="0" fontId="6" fillId="0" borderId="8" xfId="1" applyFont="1" applyFill="1" applyBorder="1" applyAlignment="1">
      <alignment horizontal="center" vertical="center"/>
    </xf>
    <xf numFmtId="0" fontId="4" fillId="0" borderId="8" xfId="1" applyFont="1" applyFill="1" applyBorder="1" applyAlignment="1">
      <alignment horizontal="center" vertical="center"/>
    </xf>
    <xf numFmtId="0" fontId="3" fillId="4" borderId="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5" fillId="0" borderId="0" xfId="0" applyFont="1" applyBorder="1" applyAlignment="1">
      <alignment horizontal="center" vertical="center"/>
    </xf>
    <xf numFmtId="164" fontId="5" fillId="0" borderId="4" xfId="0" applyNumberFormat="1" applyFont="1" applyBorder="1" applyAlignment="1">
      <alignment horizontal="center" vertical="center"/>
    </xf>
    <xf numFmtId="0" fontId="4" fillId="2" borderId="3" xfId="1" applyFont="1" applyFill="1" applyBorder="1" applyAlignment="1">
      <alignment horizontal="left" vertical="center"/>
    </xf>
    <xf numFmtId="0" fontId="4" fillId="0" borderId="3" xfId="1" applyFont="1" applyBorder="1" applyAlignment="1">
      <alignment horizontal="left" vertical="center"/>
    </xf>
    <xf numFmtId="0" fontId="5" fillId="0" borderId="3" xfId="0" applyFont="1" applyBorder="1" applyAlignment="1">
      <alignment horizontal="left" vertical="center"/>
    </xf>
    <xf numFmtId="0" fontId="4" fillId="0" borderId="18" xfId="1" applyFont="1" applyFill="1" applyBorder="1" applyAlignment="1">
      <alignment horizontal="center" vertical="center"/>
    </xf>
    <xf numFmtId="0" fontId="5" fillId="0" borderId="0" xfId="0" applyFont="1" applyAlignment="1">
      <alignment vertical="center"/>
    </xf>
    <xf numFmtId="0" fontId="4" fillId="0" borderId="9" xfId="1" applyFont="1" applyBorder="1" applyAlignment="1">
      <alignment horizontal="left" vertical="center" wrapText="1" shrinkToFit="1"/>
    </xf>
    <xf numFmtId="0" fontId="4" fillId="0" borderId="9" xfId="1" applyFont="1" applyBorder="1" applyAlignment="1">
      <alignment horizontal="left" vertical="center" wrapText="1"/>
    </xf>
    <xf numFmtId="0" fontId="5" fillId="0" borderId="9" xfId="0" applyFont="1" applyBorder="1" applyAlignment="1">
      <alignment horizontal="left" vertical="center" wrapText="1"/>
    </xf>
    <xf numFmtId="164" fontId="5" fillId="0" borderId="19" xfId="0" applyNumberFormat="1" applyFont="1" applyBorder="1" applyAlignment="1">
      <alignment horizontal="center" vertical="center"/>
    </xf>
    <xf numFmtId="164" fontId="5" fillId="0" borderId="12" xfId="0" applyNumberFormat="1" applyFont="1" applyBorder="1" applyAlignment="1">
      <alignment horizontal="center" vertical="center"/>
    </xf>
    <xf numFmtId="0" fontId="5" fillId="0" borderId="11" xfId="0" applyFont="1" applyBorder="1" applyAlignment="1">
      <alignment horizontal="center" vertical="center"/>
    </xf>
    <xf numFmtId="164" fontId="5" fillId="0" borderId="23" xfId="0" applyNumberFormat="1" applyFont="1" applyBorder="1" applyAlignment="1">
      <alignment horizontal="center" vertical="center"/>
    </xf>
    <xf numFmtId="164" fontId="5" fillId="0" borderId="22" xfId="0" applyNumberFormat="1" applyFont="1" applyBorder="1" applyAlignment="1">
      <alignment horizontal="center" vertical="center"/>
    </xf>
    <xf numFmtId="0" fontId="4" fillId="0" borderId="27" xfId="1" applyFont="1" applyBorder="1" applyAlignment="1">
      <alignment horizontal="center" vertical="center"/>
    </xf>
    <xf numFmtId="0" fontId="4" fillId="0" borderId="15" xfId="1" applyFont="1" applyBorder="1" applyAlignment="1">
      <alignment horizontal="center" vertical="center"/>
    </xf>
    <xf numFmtId="0" fontId="5" fillId="0" borderId="15" xfId="0" applyFont="1" applyBorder="1" applyAlignment="1">
      <alignment horizontal="center" vertical="center"/>
    </xf>
    <xf numFmtId="0" fontId="4" fillId="0" borderId="15" xfId="1" applyFont="1" applyFill="1" applyBorder="1" applyAlignment="1">
      <alignment horizontal="center" vertical="center"/>
    </xf>
    <xf numFmtId="164" fontId="5" fillId="0" borderId="10" xfId="0" applyNumberFormat="1" applyFont="1" applyBorder="1" applyAlignment="1">
      <alignment horizontal="center" vertical="center"/>
    </xf>
    <xf numFmtId="164" fontId="5" fillId="0" borderId="2" xfId="0" applyNumberFormat="1" applyFont="1" applyBorder="1" applyAlignment="1">
      <alignment horizontal="center" vertical="center"/>
    </xf>
    <xf numFmtId="0" fontId="4" fillId="0" borderId="7" xfId="1" applyFont="1" applyFill="1" applyBorder="1" applyAlignment="1">
      <alignment horizontal="center" vertical="center"/>
    </xf>
    <xf numFmtId="0" fontId="4" fillId="0" borderId="0" xfId="1" applyFont="1" applyFill="1" applyBorder="1" applyAlignment="1">
      <alignment horizontal="center" vertical="center"/>
    </xf>
    <xf numFmtId="0" fontId="6" fillId="0" borderId="0" xfId="1" applyFont="1" applyFill="1" applyBorder="1" applyAlignment="1">
      <alignment horizontal="center" vertical="center"/>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5" fillId="0" borderId="7" xfId="0" applyFont="1" applyBorder="1" applyAlignment="1">
      <alignment vertical="center"/>
    </xf>
    <xf numFmtId="0" fontId="4" fillId="0" borderId="4" xfId="1" applyFont="1" applyBorder="1" applyAlignment="1">
      <alignment horizontal="left" vertical="center" wrapText="1" shrinkToFit="1"/>
    </xf>
    <xf numFmtId="0" fontId="4" fillId="0" borderId="4" xfId="1"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xf>
    <xf numFmtId="0" fontId="2" fillId="0" borderId="7" xfId="0" applyFont="1" applyBorder="1" applyAlignment="1">
      <alignment horizontal="left" vertical="center"/>
    </xf>
    <xf numFmtId="0" fontId="3" fillId="0" borderId="29" xfId="1" applyFont="1" applyBorder="1" applyAlignment="1">
      <alignment horizontal="left" vertical="center" wrapText="1"/>
    </xf>
    <xf numFmtId="0" fontId="5" fillId="0" borderId="16" xfId="0" applyFont="1" applyBorder="1" applyAlignment="1">
      <alignment horizontal="left" vertical="center" wrapText="1"/>
    </xf>
    <xf numFmtId="0" fontId="4" fillId="0" borderId="30" xfId="1" applyFont="1" applyBorder="1" applyAlignment="1">
      <alignment vertical="center" wrapText="1"/>
    </xf>
    <xf numFmtId="0" fontId="7" fillId="0" borderId="0" xfId="0" applyFont="1" applyBorder="1" applyAlignment="1">
      <alignment horizontal="right" vertical="center" wrapText="1"/>
    </xf>
    <xf numFmtId="0" fontId="4" fillId="0" borderId="15" xfId="1" applyFont="1" applyBorder="1" applyAlignment="1">
      <alignment horizontal="left" vertical="center" wrapText="1"/>
    </xf>
    <xf numFmtId="0" fontId="4" fillId="0" borderId="16" xfId="1" applyFont="1" applyBorder="1" applyAlignment="1">
      <alignment horizontal="left" vertical="center" wrapText="1"/>
    </xf>
    <xf numFmtId="164" fontId="5" fillId="0" borderId="0" xfId="0" applyNumberFormat="1" applyFont="1" applyBorder="1" applyAlignment="1">
      <alignment horizontal="center" vertical="center"/>
    </xf>
    <xf numFmtId="164" fontId="2" fillId="0" borderId="0" xfId="0" applyNumberFormat="1" applyFont="1" applyAlignment="1">
      <alignment horizontal="center" vertical="center"/>
    </xf>
    <xf numFmtId="164" fontId="5" fillId="0" borderId="0" xfId="0" applyNumberFormat="1" applyFont="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xf>
    <xf numFmtId="0" fontId="2" fillId="0" borderId="0" xfId="0" applyFont="1" applyAlignment="1">
      <alignment horizontal="left" vertical="center"/>
    </xf>
    <xf numFmtId="0" fontId="7" fillId="0" borderId="0" xfId="0" applyFont="1" applyBorder="1" applyAlignment="1">
      <alignment horizontal="right" vertical="center" wrapText="1"/>
    </xf>
    <xf numFmtId="164" fontId="5" fillId="6" borderId="2" xfId="0" applyNumberFormat="1" applyFont="1" applyFill="1" applyBorder="1" applyAlignment="1">
      <alignment horizontal="center" vertical="center"/>
    </xf>
    <xf numFmtId="164" fontId="8" fillId="0" borderId="21" xfId="0" applyNumberFormat="1" applyFont="1" applyBorder="1" applyAlignment="1">
      <alignment horizontal="center" vertical="center"/>
    </xf>
    <xf numFmtId="164" fontId="8" fillId="0" borderId="33" xfId="0" applyNumberFormat="1" applyFont="1" applyBorder="1" applyAlignment="1">
      <alignment horizontal="center" vertical="center"/>
    </xf>
    <xf numFmtId="164" fontId="8" fillId="0" borderId="26" xfId="0" applyNumberFormat="1" applyFont="1" applyBorder="1" applyAlignment="1">
      <alignment horizontal="center" vertical="center"/>
    </xf>
    <xf numFmtId="164" fontId="8" fillId="0" borderId="28" xfId="0" applyNumberFormat="1" applyFont="1" applyBorder="1" applyAlignment="1">
      <alignment horizontal="center" vertical="center"/>
    </xf>
    <xf numFmtId="164" fontId="8" fillId="0" borderId="21" xfId="0" applyNumberFormat="1" applyFont="1" applyBorder="1" applyAlignment="1">
      <alignment vertical="center"/>
    </xf>
    <xf numFmtId="49" fontId="5" fillId="6" borderId="2" xfId="0" applyNumberFormat="1" applyFont="1" applyFill="1" applyBorder="1" applyAlignment="1">
      <alignment horizontal="center" vertical="center"/>
    </xf>
    <xf numFmtId="49" fontId="5" fillId="0" borderId="2" xfId="0" applyNumberFormat="1" applyFont="1" applyBorder="1" applyAlignment="1">
      <alignment horizontal="center" vertical="center"/>
    </xf>
    <xf numFmtId="164" fontId="8" fillId="0" borderId="0" xfId="0" applyNumberFormat="1" applyFont="1" applyBorder="1" applyAlignment="1">
      <alignment horizontal="center" vertical="center"/>
    </xf>
    <xf numFmtId="49" fontId="5" fillId="0" borderId="10" xfId="0" applyNumberFormat="1" applyFont="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xf>
    <xf numFmtId="0" fontId="2" fillId="0" borderId="0" xfId="0" applyFont="1" applyAlignment="1">
      <alignment horizontal="left" vertical="center"/>
    </xf>
    <xf numFmtId="0" fontId="7" fillId="0" borderId="0" xfId="0" applyFont="1" applyBorder="1" applyAlignment="1">
      <alignment horizontal="right" vertical="center" wrapText="1"/>
    </xf>
    <xf numFmtId="0" fontId="3" fillId="0" borderId="15" xfId="1" applyFont="1" applyBorder="1" applyAlignment="1">
      <alignment horizontal="center" vertical="center" wrapText="1"/>
    </xf>
    <xf numFmtId="0" fontId="3" fillId="0" borderId="17" xfId="1" applyFont="1" applyBorder="1" applyAlignment="1">
      <alignment horizontal="center" vertical="center" wrapText="1"/>
    </xf>
    <xf numFmtId="0" fontId="3" fillId="0" borderId="7"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5" xfId="1" applyFont="1" applyBorder="1" applyAlignment="1">
      <alignment horizontal="center" vertical="center"/>
    </xf>
    <xf numFmtId="0" fontId="3" fillId="0" borderId="17" xfId="1" applyFont="1" applyBorder="1" applyAlignment="1">
      <alignment horizontal="center" vertical="center"/>
    </xf>
    <xf numFmtId="0" fontId="5" fillId="0" borderId="17" xfId="0" applyFont="1" applyBorder="1" applyAlignment="1">
      <alignment horizontal="left" vertical="center"/>
    </xf>
    <xf numFmtId="0" fontId="5" fillId="0" borderId="16" xfId="0" applyFont="1" applyBorder="1" applyAlignment="1">
      <alignment horizontal="left" vertical="center"/>
    </xf>
    <xf numFmtId="0" fontId="3" fillId="0" borderId="16" xfId="1" applyFont="1"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5" borderId="10"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3" fillId="0" borderId="16" xfId="1" applyFont="1" applyBorder="1" applyAlignment="1">
      <alignment horizontal="center"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5" xfId="1" applyFont="1" applyBorder="1" applyAlignment="1">
      <alignment horizontal="left" vertical="center" wrapText="1"/>
    </xf>
    <xf numFmtId="0" fontId="4" fillId="0" borderId="16" xfId="1" applyFont="1" applyBorder="1" applyAlignment="1">
      <alignment horizontal="left" vertical="center" wrapText="1"/>
    </xf>
  </cellXfs>
  <cellStyles count="3">
    <cellStyle name="Měna 4" xfId="2"/>
    <cellStyle name="Normální" xfId="0" builtinId="0"/>
    <cellStyle name="Normální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tabSelected="1" zoomScale="70" zoomScaleNormal="70" workbookViewId="0">
      <selection activeCell="L9" sqref="L9"/>
    </sheetView>
  </sheetViews>
  <sheetFormatPr defaultRowHeight="12.75" x14ac:dyDescent="0.25"/>
  <cols>
    <col min="1" max="1" width="38" style="1" customWidth="1"/>
    <col min="2" max="2" width="45" style="1" customWidth="1"/>
    <col min="3" max="3" width="6.85546875" style="1" customWidth="1"/>
    <col min="4" max="8" width="18.140625" style="1" customWidth="1"/>
    <col min="9" max="10" width="18.28515625" style="1" customWidth="1"/>
    <col min="11" max="16384" width="9.140625" style="1"/>
  </cols>
  <sheetData>
    <row r="1" spans="1:18" ht="25.5" customHeight="1" thickBot="1" x14ac:dyDescent="0.3">
      <c r="A1" s="92" t="s">
        <v>0</v>
      </c>
      <c r="B1" s="93"/>
      <c r="C1" s="93"/>
      <c r="D1" s="93"/>
      <c r="E1" s="93"/>
      <c r="F1" s="93"/>
      <c r="G1" s="93"/>
      <c r="H1" s="93"/>
      <c r="I1" s="93"/>
      <c r="J1" s="93"/>
      <c r="K1" s="82" t="s">
        <v>89</v>
      </c>
      <c r="L1" s="83"/>
      <c r="M1" s="83"/>
      <c r="N1" s="83"/>
      <c r="O1" s="83"/>
      <c r="P1" s="83"/>
      <c r="Q1" s="83"/>
      <c r="R1" s="83"/>
    </row>
    <row r="2" spans="1:18" s="5" customFormat="1" ht="40.5" customHeight="1" x14ac:dyDescent="0.25">
      <c r="A2" s="3"/>
      <c r="B2" s="4"/>
      <c r="C2" s="90" t="s">
        <v>1</v>
      </c>
      <c r="D2" s="84" t="s">
        <v>46</v>
      </c>
      <c r="E2" s="88" t="s">
        <v>50</v>
      </c>
      <c r="F2" s="88" t="s">
        <v>47</v>
      </c>
      <c r="G2" s="88" t="s">
        <v>2</v>
      </c>
      <c r="H2" s="86" t="s">
        <v>48</v>
      </c>
      <c r="I2" s="86" t="s">
        <v>90</v>
      </c>
      <c r="J2" s="86" t="s">
        <v>91</v>
      </c>
      <c r="K2" s="83"/>
      <c r="L2" s="83"/>
      <c r="M2" s="83"/>
      <c r="N2" s="83"/>
      <c r="O2" s="83"/>
      <c r="P2" s="83"/>
      <c r="Q2" s="83"/>
      <c r="R2" s="83"/>
    </row>
    <row r="3" spans="1:18" ht="17.25" customHeight="1" thickBot="1" x14ac:dyDescent="0.3">
      <c r="A3" s="8" t="s">
        <v>3</v>
      </c>
      <c r="B3" s="9" t="s">
        <v>4</v>
      </c>
      <c r="C3" s="91"/>
      <c r="D3" s="85"/>
      <c r="E3" s="89"/>
      <c r="F3" s="89"/>
      <c r="G3" s="89"/>
      <c r="H3" s="87"/>
      <c r="I3" s="87"/>
      <c r="J3" s="87"/>
    </row>
    <row r="4" spans="1:18" x14ac:dyDescent="0.25">
      <c r="A4" s="71" t="s">
        <v>5</v>
      </c>
      <c r="B4" s="72"/>
      <c r="C4" s="25"/>
      <c r="D4" s="29"/>
      <c r="E4" s="23"/>
      <c r="F4" s="23"/>
      <c r="G4" s="21"/>
      <c r="H4" s="22"/>
      <c r="I4" s="29"/>
      <c r="J4" s="29"/>
    </row>
    <row r="5" spans="1:18" ht="235.5" customHeight="1" x14ac:dyDescent="0.25">
      <c r="A5" s="16" t="s">
        <v>6</v>
      </c>
      <c r="B5" s="17" t="s">
        <v>54</v>
      </c>
      <c r="C5" s="26">
        <v>2</v>
      </c>
      <c r="D5" s="57"/>
      <c r="E5" s="24">
        <f>D5*1.21</f>
        <v>0</v>
      </c>
      <c r="F5" s="24">
        <f>D5*C5</f>
        <v>0</v>
      </c>
      <c r="G5" s="20">
        <f>H5-F5</f>
        <v>0</v>
      </c>
      <c r="H5" s="11">
        <f>F5*1.21</f>
        <v>0</v>
      </c>
      <c r="I5" s="63"/>
      <c r="J5" s="63"/>
    </row>
    <row r="6" spans="1:18" x14ac:dyDescent="0.25">
      <c r="A6" s="75" t="s">
        <v>7</v>
      </c>
      <c r="B6" s="76"/>
      <c r="C6" s="26"/>
      <c r="D6" s="30"/>
      <c r="E6" s="24"/>
      <c r="F6" s="24"/>
      <c r="G6" s="20"/>
      <c r="H6" s="11"/>
      <c r="I6" s="64"/>
      <c r="J6" s="64"/>
    </row>
    <row r="7" spans="1:18" ht="183.75" customHeight="1" x14ac:dyDescent="0.25">
      <c r="A7" s="12" t="s">
        <v>8</v>
      </c>
      <c r="B7" s="18" t="s">
        <v>55</v>
      </c>
      <c r="C7" s="26">
        <v>2</v>
      </c>
      <c r="D7" s="57"/>
      <c r="E7" s="24">
        <f>D7*1.21</f>
        <v>0</v>
      </c>
      <c r="F7" s="24">
        <f>D7*C7</f>
        <v>0</v>
      </c>
      <c r="G7" s="20">
        <f>H7-F7</f>
        <v>0</v>
      </c>
      <c r="H7" s="11">
        <f>F7*1.21</f>
        <v>0</v>
      </c>
      <c r="I7" s="63"/>
      <c r="J7" s="63"/>
    </row>
    <row r="8" spans="1:18" x14ac:dyDescent="0.25">
      <c r="A8" s="71" t="s">
        <v>9</v>
      </c>
      <c r="B8" s="79"/>
      <c r="C8" s="26"/>
      <c r="D8" s="30"/>
      <c r="E8" s="24"/>
      <c r="F8" s="24"/>
      <c r="G8" s="20"/>
      <c r="H8" s="11"/>
      <c r="I8" s="64"/>
      <c r="J8" s="64"/>
    </row>
    <row r="9" spans="1:18" ht="186" customHeight="1" x14ac:dyDescent="0.25">
      <c r="A9" s="13" t="s">
        <v>9</v>
      </c>
      <c r="B9" s="17" t="s">
        <v>56</v>
      </c>
      <c r="C9" s="26">
        <v>4</v>
      </c>
      <c r="D9" s="57"/>
      <c r="E9" s="24">
        <f>D9*1.21</f>
        <v>0</v>
      </c>
      <c r="F9" s="24">
        <f>D9*C9</f>
        <v>0</v>
      </c>
      <c r="G9" s="20">
        <f>H9-F9</f>
        <v>0</v>
      </c>
      <c r="H9" s="11">
        <f>F9*1.21</f>
        <v>0</v>
      </c>
      <c r="I9" s="63"/>
      <c r="J9" s="63"/>
    </row>
    <row r="10" spans="1:18" x14ac:dyDescent="0.25">
      <c r="A10" s="71" t="s">
        <v>10</v>
      </c>
      <c r="B10" s="72"/>
      <c r="C10" s="26"/>
      <c r="D10" s="30"/>
      <c r="E10" s="24"/>
      <c r="F10" s="24"/>
      <c r="G10" s="20"/>
      <c r="H10" s="11"/>
      <c r="I10" s="64"/>
      <c r="J10" s="64"/>
    </row>
    <row r="11" spans="1:18" ht="132" customHeight="1" x14ac:dyDescent="0.25">
      <c r="A11" s="14" t="s">
        <v>10</v>
      </c>
      <c r="B11" s="19" t="s">
        <v>57</v>
      </c>
      <c r="C11" s="26">
        <v>1</v>
      </c>
      <c r="D11" s="57"/>
      <c r="E11" s="24">
        <f>D11*1.21</f>
        <v>0</v>
      </c>
      <c r="F11" s="24">
        <f>D11*C11</f>
        <v>0</v>
      </c>
      <c r="G11" s="20">
        <f>H11-F11</f>
        <v>0</v>
      </c>
      <c r="H11" s="11">
        <f>F11*1.21</f>
        <v>0</v>
      </c>
      <c r="I11" s="63"/>
      <c r="J11" s="63"/>
    </row>
    <row r="12" spans="1:18" x14ac:dyDescent="0.25">
      <c r="A12" s="71" t="s">
        <v>11</v>
      </c>
      <c r="B12" s="72"/>
      <c r="C12" s="27"/>
      <c r="D12" s="30"/>
      <c r="E12" s="24"/>
      <c r="F12" s="24"/>
      <c r="G12" s="20"/>
      <c r="H12" s="11"/>
      <c r="I12" s="64"/>
      <c r="J12" s="64"/>
    </row>
    <row r="13" spans="1:18" ht="119.25" customHeight="1" x14ac:dyDescent="0.25">
      <c r="A13" s="14" t="s">
        <v>11</v>
      </c>
      <c r="B13" s="19" t="s">
        <v>58</v>
      </c>
      <c r="C13" s="27">
        <v>6</v>
      </c>
      <c r="D13" s="57"/>
      <c r="E13" s="24">
        <f>D13*1.21</f>
        <v>0</v>
      </c>
      <c r="F13" s="24">
        <f>D13*C13</f>
        <v>0</v>
      </c>
      <c r="G13" s="20">
        <f>H13-F13</f>
        <v>0</v>
      </c>
      <c r="H13" s="11">
        <f>F13*1.21</f>
        <v>0</v>
      </c>
      <c r="I13" s="63"/>
      <c r="J13" s="63"/>
    </row>
    <row r="14" spans="1:18" x14ac:dyDescent="0.25">
      <c r="A14" s="71" t="s">
        <v>12</v>
      </c>
      <c r="B14" s="72"/>
      <c r="C14" s="27"/>
      <c r="D14" s="30"/>
      <c r="E14" s="24"/>
      <c r="F14" s="24"/>
      <c r="G14" s="20"/>
      <c r="H14" s="11"/>
      <c r="I14" s="64"/>
      <c r="J14" s="64"/>
    </row>
    <row r="15" spans="1:18" ht="137.25" customHeight="1" x14ac:dyDescent="0.25">
      <c r="A15" s="14" t="s">
        <v>12</v>
      </c>
      <c r="B15" s="19" t="s">
        <v>59</v>
      </c>
      <c r="C15" s="28">
        <v>1</v>
      </c>
      <c r="D15" s="57"/>
      <c r="E15" s="24">
        <f>D15*1.21</f>
        <v>0</v>
      </c>
      <c r="F15" s="24">
        <f>D15*C15</f>
        <v>0</v>
      </c>
      <c r="G15" s="20">
        <f>H15-F15</f>
        <v>0</v>
      </c>
      <c r="H15" s="11">
        <f>F15*1.21</f>
        <v>0</v>
      </c>
      <c r="I15" s="63"/>
      <c r="J15" s="63"/>
    </row>
    <row r="16" spans="1:18" ht="16.5" customHeight="1" x14ac:dyDescent="0.25">
      <c r="A16" s="71" t="s">
        <v>13</v>
      </c>
      <c r="B16" s="72"/>
      <c r="C16" s="15"/>
      <c r="D16" s="30"/>
      <c r="E16" s="24"/>
      <c r="F16" s="24"/>
      <c r="G16" s="20"/>
      <c r="H16" s="11"/>
      <c r="I16" s="64"/>
      <c r="J16" s="64"/>
    </row>
    <row r="17" spans="1:10" ht="119.25" customHeight="1" x14ac:dyDescent="0.25">
      <c r="A17" s="14" t="s">
        <v>13</v>
      </c>
      <c r="B17" s="19" t="s">
        <v>60</v>
      </c>
      <c r="C17" s="15">
        <v>4</v>
      </c>
      <c r="D17" s="57"/>
      <c r="E17" s="24">
        <f>D17*1.21</f>
        <v>0</v>
      </c>
      <c r="F17" s="24">
        <f>D17*C17</f>
        <v>0</v>
      </c>
      <c r="G17" s="20">
        <f>H17-F17</f>
        <v>0</v>
      </c>
      <c r="H17" s="11">
        <f>F17*1.21</f>
        <v>0</v>
      </c>
      <c r="I17" s="63"/>
      <c r="J17" s="63"/>
    </row>
    <row r="18" spans="1:10" ht="16.5" customHeight="1" x14ac:dyDescent="0.25">
      <c r="A18" s="71" t="s">
        <v>14</v>
      </c>
      <c r="B18" s="72"/>
      <c r="C18" s="15"/>
      <c r="D18" s="30"/>
      <c r="E18" s="24"/>
      <c r="F18" s="24"/>
      <c r="G18" s="20"/>
      <c r="H18" s="11"/>
      <c r="I18" s="64"/>
      <c r="J18" s="64"/>
    </row>
    <row r="19" spans="1:10" ht="81" customHeight="1" x14ac:dyDescent="0.25">
      <c r="A19" s="14" t="s">
        <v>14</v>
      </c>
      <c r="B19" s="19" t="s">
        <v>61</v>
      </c>
      <c r="C19" s="2">
        <v>4</v>
      </c>
      <c r="D19" s="57"/>
      <c r="E19" s="24">
        <f>D19*1.21</f>
        <v>0</v>
      </c>
      <c r="F19" s="24">
        <f>D19*C19</f>
        <v>0</v>
      </c>
      <c r="G19" s="20">
        <f>H19-F19</f>
        <v>0</v>
      </c>
      <c r="H19" s="11">
        <f>F19*1.21</f>
        <v>0</v>
      </c>
      <c r="I19" s="63"/>
      <c r="J19" s="63"/>
    </row>
    <row r="20" spans="1:10" ht="13.5" thickBot="1" x14ac:dyDescent="0.3">
      <c r="A20" s="77" t="s">
        <v>15</v>
      </c>
      <c r="B20" s="78"/>
      <c r="C20" s="31">
        <v>1</v>
      </c>
      <c r="D20" s="57"/>
      <c r="E20" s="24">
        <f>D20*1.21</f>
        <v>0</v>
      </c>
      <c r="F20" s="24">
        <f>D20*C20</f>
        <v>0</v>
      </c>
      <c r="G20" s="20">
        <f>H20-F20</f>
        <v>0</v>
      </c>
      <c r="H20" s="11">
        <f>F20*1.21</f>
        <v>0</v>
      </c>
      <c r="I20" s="63"/>
      <c r="J20" s="63"/>
    </row>
    <row r="21" spans="1:10" ht="15.75" customHeight="1" thickBot="1" x14ac:dyDescent="0.3">
      <c r="A21" s="7"/>
      <c r="B21" s="6"/>
      <c r="C21" s="80" t="s">
        <v>16</v>
      </c>
      <c r="D21" s="81"/>
      <c r="E21" s="81"/>
      <c r="F21" s="58">
        <f>F5+F7+F9+F11+F13+F15+F17+F19+F20</f>
        <v>0</v>
      </c>
      <c r="G21" s="60">
        <f>H21-F21</f>
        <v>0</v>
      </c>
      <c r="H21" s="61">
        <f>F21*1.21</f>
        <v>0</v>
      </c>
    </row>
    <row r="22" spans="1:10" ht="15" customHeight="1" x14ac:dyDescent="0.25">
      <c r="A22" s="73"/>
      <c r="B22" s="74"/>
      <c r="D22" s="70"/>
      <c r="E22" s="70"/>
      <c r="F22" s="70"/>
      <c r="G22" s="47"/>
    </row>
    <row r="23" spans="1:10" s="10" customFormat="1" x14ac:dyDescent="0.25">
      <c r="F23" s="67"/>
      <c r="G23" s="67"/>
      <c r="H23" s="50"/>
    </row>
    <row r="24" spans="1:10" x14ac:dyDescent="0.25">
      <c r="F24" s="68"/>
      <c r="G24" s="68"/>
      <c r="H24" s="50"/>
    </row>
    <row r="25" spans="1:10" x14ac:dyDescent="0.25">
      <c r="F25" s="69"/>
      <c r="G25" s="69"/>
      <c r="H25" s="51"/>
    </row>
  </sheetData>
  <mergeCells count="25">
    <mergeCell ref="K1:R2"/>
    <mergeCell ref="A16:B16"/>
    <mergeCell ref="D2:D3"/>
    <mergeCell ref="H2:H3"/>
    <mergeCell ref="F2:F3"/>
    <mergeCell ref="E2:E3"/>
    <mergeCell ref="G2:G3"/>
    <mergeCell ref="C2:C3"/>
    <mergeCell ref="I2:I3"/>
    <mergeCell ref="J2:J3"/>
    <mergeCell ref="A1:J1"/>
    <mergeCell ref="F23:G23"/>
    <mergeCell ref="F24:G24"/>
    <mergeCell ref="F25:G25"/>
    <mergeCell ref="D22:F22"/>
    <mergeCell ref="A4:B4"/>
    <mergeCell ref="A22:B22"/>
    <mergeCell ref="A6:B6"/>
    <mergeCell ref="A10:B10"/>
    <mergeCell ref="A18:B18"/>
    <mergeCell ref="A20:B20"/>
    <mergeCell ref="A8:B8"/>
    <mergeCell ref="A12:B12"/>
    <mergeCell ref="A14:B14"/>
    <mergeCell ref="C21:E21"/>
  </mergeCells>
  <pageMargins left="0.7" right="0.7" top="0.78740157499999996" bottom="0.78740157499999996"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zoomScale="70" zoomScaleNormal="70" workbookViewId="0">
      <selection activeCell="D5" sqref="D5"/>
    </sheetView>
  </sheetViews>
  <sheetFormatPr defaultRowHeight="12.75" x14ac:dyDescent="0.25"/>
  <cols>
    <col min="1" max="1" width="29.28515625" style="1" customWidth="1"/>
    <col min="2" max="2" width="99.28515625" style="1" customWidth="1"/>
    <col min="3" max="3" width="9.85546875" style="1" customWidth="1"/>
    <col min="4" max="4" width="14.140625" style="1" customWidth="1"/>
    <col min="5" max="5" width="12.7109375" style="1" customWidth="1"/>
    <col min="6" max="6" width="14.140625" style="1" customWidth="1"/>
    <col min="7" max="7" width="16.5703125" style="1" customWidth="1"/>
    <col min="8" max="8" width="14" style="1" customWidth="1"/>
    <col min="9" max="10" width="21" style="1" customWidth="1"/>
    <col min="11" max="16384" width="9.140625" style="1"/>
  </cols>
  <sheetData>
    <row r="1" spans="1:18" ht="25.5" customHeight="1" thickBot="1" x14ac:dyDescent="0.3">
      <c r="A1" s="92" t="s">
        <v>17</v>
      </c>
      <c r="B1" s="93"/>
      <c r="C1" s="93"/>
      <c r="D1" s="93"/>
      <c r="E1" s="93"/>
      <c r="F1" s="93"/>
      <c r="G1" s="93"/>
      <c r="H1" s="93"/>
      <c r="I1" s="93"/>
      <c r="J1" s="93"/>
    </row>
    <row r="2" spans="1:18" s="5" customFormat="1" ht="40.5" customHeight="1" x14ac:dyDescent="0.25">
      <c r="A2" s="34"/>
      <c r="B2" s="35"/>
      <c r="C2" s="90" t="s">
        <v>1</v>
      </c>
      <c r="D2" s="84" t="s">
        <v>49</v>
      </c>
      <c r="E2" s="88" t="s">
        <v>51</v>
      </c>
      <c r="F2" s="88" t="s">
        <v>47</v>
      </c>
      <c r="G2" s="88" t="s">
        <v>2</v>
      </c>
      <c r="H2" s="84" t="s">
        <v>52</v>
      </c>
      <c r="I2" s="86" t="s">
        <v>90</v>
      </c>
      <c r="J2" s="86" t="s">
        <v>91</v>
      </c>
      <c r="K2" s="82" t="s">
        <v>89</v>
      </c>
      <c r="L2" s="83"/>
      <c r="M2" s="83"/>
      <c r="N2" s="83"/>
      <c r="O2" s="83"/>
      <c r="P2" s="83"/>
      <c r="Q2" s="83"/>
      <c r="R2" s="83"/>
    </row>
    <row r="3" spans="1:18" ht="13.5" thickBot="1" x14ac:dyDescent="0.3">
      <c r="A3" s="36" t="s">
        <v>3</v>
      </c>
      <c r="B3" s="37" t="s">
        <v>4</v>
      </c>
      <c r="C3" s="91"/>
      <c r="D3" s="85"/>
      <c r="E3" s="89"/>
      <c r="F3" s="89"/>
      <c r="G3" s="89"/>
      <c r="H3" s="85"/>
      <c r="I3" s="87"/>
      <c r="J3" s="87"/>
      <c r="K3" s="83"/>
      <c r="L3" s="83"/>
      <c r="M3" s="83"/>
      <c r="N3" s="83"/>
      <c r="O3" s="83"/>
      <c r="P3" s="83"/>
      <c r="Q3" s="83"/>
      <c r="R3" s="83"/>
    </row>
    <row r="4" spans="1:18" x14ac:dyDescent="0.25">
      <c r="A4" s="71" t="s">
        <v>18</v>
      </c>
      <c r="B4" s="79"/>
      <c r="C4" s="25"/>
      <c r="D4" s="29"/>
      <c r="E4" s="23"/>
      <c r="F4" s="23"/>
      <c r="G4" s="21"/>
      <c r="H4" s="29"/>
      <c r="I4" s="66"/>
      <c r="J4" s="66"/>
    </row>
    <row r="5" spans="1:18" ht="395.25" x14ac:dyDescent="0.25">
      <c r="A5" s="38" t="s">
        <v>19</v>
      </c>
      <c r="B5" s="39" t="s">
        <v>62</v>
      </c>
      <c r="C5" s="26">
        <v>1</v>
      </c>
      <c r="D5" s="57"/>
      <c r="E5" s="24">
        <f>D5*1.21</f>
        <v>0</v>
      </c>
      <c r="F5" s="24">
        <f>D5*C5</f>
        <v>0</v>
      </c>
      <c r="G5" s="20">
        <f>H5-F5</f>
        <v>0</v>
      </c>
      <c r="H5" s="11">
        <f>F5*1.21</f>
        <v>0</v>
      </c>
      <c r="I5" s="63"/>
      <c r="J5" s="63"/>
    </row>
    <row r="6" spans="1:18" ht="20.25" customHeight="1" x14ac:dyDescent="0.25">
      <c r="A6" s="75" t="s">
        <v>20</v>
      </c>
      <c r="B6" s="94"/>
      <c r="C6" s="26"/>
      <c r="D6" s="30"/>
      <c r="E6" s="24"/>
      <c r="F6" s="24"/>
      <c r="G6" s="20"/>
      <c r="H6" s="30"/>
      <c r="I6" s="64"/>
      <c r="J6" s="64"/>
    </row>
    <row r="7" spans="1:18" ht="153" x14ac:dyDescent="0.25">
      <c r="A7" s="12" t="s">
        <v>20</v>
      </c>
      <c r="B7" s="40" t="s">
        <v>63</v>
      </c>
      <c r="C7" s="26">
        <v>1</v>
      </c>
      <c r="D7" s="57"/>
      <c r="E7" s="24">
        <f>D7*1.21</f>
        <v>0</v>
      </c>
      <c r="F7" s="24">
        <f>D7*C7</f>
        <v>0</v>
      </c>
      <c r="G7" s="20">
        <f>H7-F7</f>
        <v>0</v>
      </c>
      <c r="H7" s="11">
        <f>F7*1.21</f>
        <v>0</v>
      </c>
      <c r="I7" s="63"/>
      <c r="J7" s="63"/>
    </row>
    <row r="8" spans="1:18" x14ac:dyDescent="0.25">
      <c r="A8" s="71" t="s">
        <v>9</v>
      </c>
      <c r="B8" s="79"/>
      <c r="C8" s="26"/>
      <c r="D8" s="30"/>
      <c r="E8" s="24"/>
      <c r="F8" s="24"/>
      <c r="G8" s="20"/>
      <c r="H8" s="30"/>
      <c r="I8" s="64"/>
      <c r="J8" s="64"/>
    </row>
    <row r="9" spans="1:18" ht="89.25" x14ac:dyDescent="0.25">
      <c r="A9" s="13" t="s">
        <v>9</v>
      </c>
      <c r="B9" s="39" t="s">
        <v>56</v>
      </c>
      <c r="C9" s="26">
        <v>1</v>
      </c>
      <c r="D9" s="57"/>
      <c r="E9" s="24">
        <f>D9*1.21</f>
        <v>0</v>
      </c>
      <c r="F9" s="24">
        <f>D9*C9</f>
        <v>0</v>
      </c>
      <c r="G9" s="20">
        <f>H9-F9</f>
        <v>0</v>
      </c>
      <c r="H9" s="11">
        <f>F9*1.21</f>
        <v>0</v>
      </c>
      <c r="I9" s="63"/>
      <c r="J9" s="63"/>
    </row>
    <row r="10" spans="1:18" x14ac:dyDescent="0.25">
      <c r="A10" s="71" t="s">
        <v>21</v>
      </c>
      <c r="B10" s="79"/>
      <c r="C10" s="27"/>
      <c r="D10" s="30"/>
      <c r="E10" s="24"/>
      <c r="F10" s="24"/>
      <c r="G10" s="20"/>
      <c r="H10" s="30"/>
      <c r="I10" s="64"/>
      <c r="J10" s="64"/>
    </row>
    <row r="11" spans="1:18" ht="89.25" x14ac:dyDescent="0.25">
      <c r="A11" s="14" t="s">
        <v>21</v>
      </c>
      <c r="B11" s="41" t="s">
        <v>64</v>
      </c>
      <c r="C11" s="27">
        <v>9</v>
      </c>
      <c r="D11" s="57"/>
      <c r="E11" s="24">
        <f>D11*1.21</f>
        <v>0</v>
      </c>
      <c r="F11" s="24">
        <f>D11*C11</f>
        <v>0</v>
      </c>
      <c r="G11" s="20">
        <f>H11-F11</f>
        <v>0</v>
      </c>
      <c r="H11" s="11">
        <f>F11*1.21</f>
        <v>0</v>
      </c>
      <c r="I11" s="63"/>
      <c r="J11" s="63"/>
    </row>
    <row r="12" spans="1:18" x14ac:dyDescent="0.25">
      <c r="A12" s="71" t="s">
        <v>22</v>
      </c>
      <c r="B12" s="79"/>
      <c r="C12" s="27"/>
      <c r="D12" s="30"/>
      <c r="E12" s="24"/>
      <c r="F12" s="24"/>
      <c r="G12" s="20"/>
      <c r="H12" s="30"/>
      <c r="I12" s="64"/>
      <c r="J12" s="64"/>
    </row>
    <row r="13" spans="1:18" ht="63.75" x14ac:dyDescent="0.25">
      <c r="A13" s="14" t="s">
        <v>22</v>
      </c>
      <c r="B13" s="41" t="s">
        <v>65</v>
      </c>
      <c r="C13" s="28">
        <v>5</v>
      </c>
      <c r="D13" s="57"/>
      <c r="E13" s="24">
        <f>D13*1.21</f>
        <v>0</v>
      </c>
      <c r="F13" s="24">
        <f>D13*C13</f>
        <v>0</v>
      </c>
      <c r="G13" s="20">
        <f>H13-F13</f>
        <v>0</v>
      </c>
      <c r="H13" s="11">
        <f>F13*1.21</f>
        <v>0</v>
      </c>
      <c r="I13" s="63"/>
      <c r="J13" s="63"/>
    </row>
    <row r="14" spans="1:18" ht="16.5" customHeight="1" x14ac:dyDescent="0.25">
      <c r="A14" s="71" t="s">
        <v>23</v>
      </c>
      <c r="B14" s="79"/>
      <c r="C14" s="15"/>
      <c r="D14" s="30"/>
      <c r="E14" s="24"/>
      <c r="F14" s="24"/>
      <c r="G14" s="20"/>
      <c r="H14" s="30"/>
      <c r="I14" s="64"/>
      <c r="J14" s="64"/>
    </row>
    <row r="15" spans="1:18" ht="51" x14ac:dyDescent="0.25">
      <c r="A15" s="14" t="s">
        <v>23</v>
      </c>
      <c r="B15" s="41" t="s">
        <v>66</v>
      </c>
      <c r="C15" s="15">
        <v>25</v>
      </c>
      <c r="D15" s="57"/>
      <c r="E15" s="24">
        <f>D15*1.21</f>
        <v>0</v>
      </c>
      <c r="F15" s="24">
        <f>D15*C15</f>
        <v>0</v>
      </c>
      <c r="G15" s="20">
        <f>H15-F15</f>
        <v>0</v>
      </c>
      <c r="H15" s="11">
        <f>F15*1.21</f>
        <v>0</v>
      </c>
      <c r="I15" s="63"/>
      <c r="J15" s="63"/>
    </row>
    <row r="16" spans="1:18" ht="16.5" customHeight="1" x14ac:dyDescent="0.25">
      <c r="A16" s="71" t="s">
        <v>24</v>
      </c>
      <c r="B16" s="79"/>
      <c r="C16" s="15"/>
      <c r="D16" s="30"/>
      <c r="E16" s="24"/>
      <c r="F16" s="24"/>
      <c r="G16" s="20"/>
      <c r="H16" s="30"/>
      <c r="I16" s="64"/>
      <c r="J16" s="64"/>
    </row>
    <row r="17" spans="1:10" ht="102" x14ac:dyDescent="0.25">
      <c r="A17" s="48" t="s">
        <v>24</v>
      </c>
      <c r="B17" s="49" t="s">
        <v>67</v>
      </c>
      <c r="C17" s="15">
        <v>1</v>
      </c>
      <c r="D17" s="57"/>
      <c r="E17" s="24">
        <f>D17*1.21</f>
        <v>0</v>
      </c>
      <c r="F17" s="24">
        <f>D17*C17</f>
        <v>0</v>
      </c>
      <c r="G17" s="20">
        <f>H17-F17</f>
        <v>0</v>
      </c>
      <c r="H17" s="11">
        <f>F17*1.21</f>
        <v>0</v>
      </c>
      <c r="I17" s="63"/>
      <c r="J17" s="63"/>
    </row>
    <row r="18" spans="1:10" ht="16.5" customHeight="1" x14ac:dyDescent="0.25">
      <c r="A18" s="71" t="s">
        <v>25</v>
      </c>
      <c r="B18" s="79"/>
      <c r="C18" s="15"/>
      <c r="D18" s="30"/>
      <c r="E18" s="24"/>
      <c r="F18" s="24"/>
      <c r="G18" s="20"/>
      <c r="H18" s="30"/>
      <c r="I18" s="64"/>
      <c r="J18" s="64"/>
    </row>
    <row r="19" spans="1:10" ht="76.5" x14ac:dyDescent="0.25">
      <c r="A19" s="48" t="s">
        <v>26</v>
      </c>
      <c r="B19" s="49" t="s">
        <v>68</v>
      </c>
      <c r="C19" s="15">
        <v>2</v>
      </c>
      <c r="D19" s="57"/>
      <c r="E19" s="24">
        <f>D19*1.21</f>
        <v>0</v>
      </c>
      <c r="F19" s="24">
        <f>D19*C19</f>
        <v>0</v>
      </c>
      <c r="G19" s="20">
        <f>H19-F19</f>
        <v>0</v>
      </c>
      <c r="H19" s="11">
        <f>F19*1.21</f>
        <v>0</v>
      </c>
      <c r="I19" s="63"/>
      <c r="J19" s="63"/>
    </row>
    <row r="20" spans="1:10" ht="16.5" customHeight="1" x14ac:dyDescent="0.25">
      <c r="A20" s="71" t="s">
        <v>10</v>
      </c>
      <c r="B20" s="79"/>
      <c r="C20" s="15"/>
      <c r="D20" s="30"/>
      <c r="E20" s="24"/>
      <c r="F20" s="24"/>
      <c r="G20" s="20"/>
      <c r="H20" s="30"/>
      <c r="I20" s="64"/>
      <c r="J20" s="64"/>
    </row>
    <row r="21" spans="1:10" ht="63.75" x14ac:dyDescent="0.25">
      <c r="A21" s="48" t="s">
        <v>10</v>
      </c>
      <c r="B21" s="49" t="s">
        <v>69</v>
      </c>
      <c r="C21" s="15">
        <v>5</v>
      </c>
      <c r="D21" s="57"/>
      <c r="E21" s="24">
        <f>D21*1.21</f>
        <v>0</v>
      </c>
      <c r="F21" s="24">
        <f>D21*C21</f>
        <v>0</v>
      </c>
      <c r="G21" s="20">
        <f>H21-F21</f>
        <v>0</v>
      </c>
      <c r="H21" s="11">
        <f>F21*1.21</f>
        <v>0</v>
      </c>
      <c r="I21" s="63"/>
      <c r="J21" s="63"/>
    </row>
    <row r="22" spans="1:10" ht="16.5" customHeight="1" x14ac:dyDescent="0.25">
      <c r="A22" s="71" t="s">
        <v>11</v>
      </c>
      <c r="B22" s="79"/>
      <c r="C22" s="15"/>
      <c r="D22" s="30"/>
      <c r="E22" s="24"/>
      <c r="F22" s="24"/>
      <c r="G22" s="20"/>
      <c r="H22" s="30"/>
      <c r="I22" s="64"/>
      <c r="J22" s="64"/>
    </row>
    <row r="23" spans="1:10" ht="63.75" x14ac:dyDescent="0.25">
      <c r="A23" s="48" t="s">
        <v>11</v>
      </c>
      <c r="B23" s="49" t="s">
        <v>70</v>
      </c>
      <c r="C23" s="15">
        <v>5</v>
      </c>
      <c r="D23" s="57"/>
      <c r="E23" s="24">
        <f>D23*1.21</f>
        <v>0</v>
      </c>
      <c r="F23" s="24">
        <f>D23*C23</f>
        <v>0</v>
      </c>
      <c r="G23" s="20">
        <f>H23-F23</f>
        <v>0</v>
      </c>
      <c r="H23" s="11">
        <f>F23*1.21</f>
        <v>0</v>
      </c>
      <c r="I23" s="63"/>
      <c r="J23" s="63"/>
    </row>
    <row r="24" spans="1:10" ht="16.5" customHeight="1" x14ac:dyDescent="0.25">
      <c r="A24" s="71" t="s">
        <v>12</v>
      </c>
      <c r="B24" s="79"/>
      <c r="C24" s="15"/>
      <c r="D24" s="30"/>
      <c r="E24" s="24"/>
      <c r="F24" s="24"/>
      <c r="G24" s="20"/>
      <c r="H24" s="30"/>
      <c r="I24" s="64"/>
      <c r="J24" s="64"/>
    </row>
    <row r="25" spans="1:10" ht="51" x14ac:dyDescent="0.25">
      <c r="A25" s="48" t="s">
        <v>12</v>
      </c>
      <c r="B25" s="49" t="s">
        <v>71</v>
      </c>
      <c r="C25" s="15">
        <v>5</v>
      </c>
      <c r="D25" s="57"/>
      <c r="E25" s="24">
        <f>D25*1.21</f>
        <v>0</v>
      </c>
      <c r="F25" s="24">
        <f>D25*C25</f>
        <v>0</v>
      </c>
      <c r="G25" s="20">
        <f>H25-F25</f>
        <v>0</v>
      </c>
      <c r="H25" s="11">
        <f>F25*1.21</f>
        <v>0</v>
      </c>
      <c r="I25" s="63"/>
      <c r="J25" s="63"/>
    </row>
    <row r="26" spans="1:10" ht="16.5" customHeight="1" x14ac:dyDescent="0.25">
      <c r="A26" s="71" t="s">
        <v>27</v>
      </c>
      <c r="B26" s="79"/>
      <c r="C26" s="15"/>
      <c r="D26" s="30"/>
      <c r="E26" s="24"/>
      <c r="F26" s="24"/>
      <c r="G26" s="20"/>
      <c r="H26" s="30"/>
      <c r="I26" s="64"/>
      <c r="J26" s="64"/>
    </row>
    <row r="27" spans="1:10" ht="204" x14ac:dyDescent="0.25">
      <c r="A27" s="48" t="s">
        <v>27</v>
      </c>
      <c r="B27" s="49" t="s">
        <v>72</v>
      </c>
      <c r="C27" s="15">
        <v>1</v>
      </c>
      <c r="D27" s="57"/>
      <c r="E27" s="24">
        <f>D27*1.21</f>
        <v>0</v>
      </c>
      <c r="F27" s="24">
        <f>D27*C27</f>
        <v>0</v>
      </c>
      <c r="G27" s="20">
        <f>H27-F27</f>
        <v>0</v>
      </c>
      <c r="H27" s="11">
        <f>F27*1.21</f>
        <v>0</v>
      </c>
      <c r="I27" s="63"/>
      <c r="J27" s="63"/>
    </row>
    <row r="28" spans="1:10" ht="16.5" customHeight="1" x14ac:dyDescent="0.25">
      <c r="A28" s="71" t="s">
        <v>28</v>
      </c>
      <c r="B28" s="79"/>
      <c r="C28" s="15"/>
      <c r="D28" s="30"/>
      <c r="E28" s="24"/>
      <c r="F28" s="24"/>
      <c r="G28" s="20"/>
      <c r="H28" s="30"/>
      <c r="I28" s="64"/>
      <c r="J28" s="64"/>
    </row>
    <row r="29" spans="1:10" ht="102" x14ac:dyDescent="0.25">
      <c r="A29" s="48" t="s">
        <v>29</v>
      </c>
      <c r="B29" s="49" t="s">
        <v>73</v>
      </c>
      <c r="C29" s="15">
        <v>1</v>
      </c>
      <c r="D29" s="57"/>
      <c r="E29" s="24">
        <f>D29*1.21</f>
        <v>0</v>
      </c>
      <c r="F29" s="24">
        <f>D29*C29</f>
        <v>0</v>
      </c>
      <c r="G29" s="20">
        <f>H29-F29</f>
        <v>0</v>
      </c>
      <c r="H29" s="11">
        <f>F29*1.21</f>
        <v>0</v>
      </c>
      <c r="I29" s="63"/>
      <c r="J29" s="63"/>
    </row>
    <row r="30" spans="1:10" ht="16.5" customHeight="1" x14ac:dyDescent="0.25">
      <c r="A30" s="71" t="s">
        <v>30</v>
      </c>
      <c r="B30" s="79"/>
      <c r="C30" s="15"/>
      <c r="D30" s="30"/>
      <c r="E30" s="24"/>
      <c r="F30" s="24"/>
      <c r="G30" s="20"/>
      <c r="H30" s="30"/>
      <c r="I30" s="64"/>
      <c r="J30" s="64"/>
    </row>
    <row r="31" spans="1:10" ht="38.25" x14ac:dyDescent="0.25">
      <c r="A31" s="48" t="s">
        <v>30</v>
      </c>
      <c r="B31" s="49" t="s">
        <v>74</v>
      </c>
      <c r="C31" s="15">
        <v>1</v>
      </c>
      <c r="D31" s="57"/>
      <c r="E31" s="24">
        <f>D31*1.21</f>
        <v>0</v>
      </c>
      <c r="F31" s="24">
        <f>D31*C31</f>
        <v>0</v>
      </c>
      <c r="G31" s="20">
        <f>H31-F31</f>
        <v>0</v>
      </c>
      <c r="H31" s="11">
        <f>F31*1.21</f>
        <v>0</v>
      </c>
      <c r="I31" s="63"/>
      <c r="J31" s="63"/>
    </row>
    <row r="32" spans="1:10" ht="16.5" customHeight="1" x14ac:dyDescent="0.25">
      <c r="A32" s="71" t="s">
        <v>31</v>
      </c>
      <c r="B32" s="79"/>
      <c r="C32" s="15"/>
      <c r="D32" s="30"/>
      <c r="E32" s="24"/>
      <c r="F32" s="24"/>
      <c r="G32" s="20"/>
      <c r="H32" s="30"/>
      <c r="I32" s="64"/>
      <c r="J32" s="64"/>
    </row>
    <row r="33" spans="1:10" ht="114.75" x14ac:dyDescent="0.25">
      <c r="A33" s="48" t="s">
        <v>31</v>
      </c>
      <c r="B33" s="49" t="s">
        <v>75</v>
      </c>
      <c r="C33" s="15">
        <v>1</v>
      </c>
      <c r="D33" s="57"/>
      <c r="E33" s="24">
        <f>D33*1.21</f>
        <v>0</v>
      </c>
      <c r="F33" s="24">
        <f>D33*C33</f>
        <v>0</v>
      </c>
      <c r="G33" s="20">
        <f>H33-F33</f>
        <v>0</v>
      </c>
      <c r="H33" s="11">
        <f>F33*1.21</f>
        <v>0</v>
      </c>
      <c r="I33" s="63"/>
      <c r="J33" s="63"/>
    </row>
    <row r="34" spans="1:10" ht="16.5" customHeight="1" x14ac:dyDescent="0.25">
      <c r="A34" s="71" t="s">
        <v>32</v>
      </c>
      <c r="B34" s="79"/>
      <c r="C34" s="15"/>
      <c r="D34" s="30"/>
      <c r="E34" s="24"/>
      <c r="F34" s="24"/>
      <c r="G34" s="20"/>
      <c r="H34" s="30"/>
      <c r="I34" s="64"/>
      <c r="J34" s="64"/>
    </row>
    <row r="35" spans="1:10" ht="51" x14ac:dyDescent="0.25">
      <c r="A35" s="48" t="s">
        <v>32</v>
      </c>
      <c r="B35" s="49" t="s">
        <v>76</v>
      </c>
      <c r="C35" s="15">
        <v>1</v>
      </c>
      <c r="D35" s="57"/>
      <c r="E35" s="24">
        <f>D35*1.21</f>
        <v>0</v>
      </c>
      <c r="F35" s="24">
        <f>D35*C35</f>
        <v>0</v>
      </c>
      <c r="G35" s="20">
        <f>H35-F35</f>
        <v>0</v>
      </c>
      <c r="H35" s="11">
        <f>F35*1.21</f>
        <v>0</v>
      </c>
      <c r="I35" s="63"/>
      <c r="J35" s="63"/>
    </row>
    <row r="36" spans="1:10" ht="16.5" customHeight="1" x14ac:dyDescent="0.25">
      <c r="A36" s="71" t="s">
        <v>33</v>
      </c>
      <c r="B36" s="79"/>
      <c r="C36" s="15"/>
      <c r="D36" s="30"/>
      <c r="E36" s="24"/>
      <c r="F36" s="24"/>
      <c r="G36" s="20"/>
      <c r="H36" s="30"/>
      <c r="I36" s="64"/>
      <c r="J36" s="64"/>
    </row>
    <row r="37" spans="1:10" ht="16.5" customHeight="1" x14ac:dyDescent="0.25">
      <c r="A37" s="43" t="s">
        <v>33</v>
      </c>
      <c r="B37" s="44"/>
      <c r="C37" s="15">
        <v>1</v>
      </c>
      <c r="D37" s="57"/>
      <c r="E37" s="24">
        <f>D37*1.21</f>
        <v>0</v>
      </c>
      <c r="F37" s="24">
        <f>D37*C37</f>
        <v>0</v>
      </c>
      <c r="G37" s="20">
        <f>H37-F37</f>
        <v>0</v>
      </c>
      <c r="H37" s="11">
        <f>F37*1.21</f>
        <v>0</v>
      </c>
      <c r="I37" s="63"/>
      <c r="J37" s="63"/>
    </row>
    <row r="38" spans="1:10" ht="16.5" customHeight="1" x14ac:dyDescent="0.25">
      <c r="A38" s="99" t="s">
        <v>34</v>
      </c>
      <c r="B38" s="100"/>
      <c r="C38" s="15"/>
      <c r="D38" s="30"/>
      <c r="E38" s="24"/>
      <c r="F38" s="24"/>
      <c r="G38" s="20"/>
      <c r="H38" s="30"/>
      <c r="I38" s="64"/>
      <c r="J38" s="64"/>
    </row>
    <row r="39" spans="1:10" ht="153" x14ac:dyDescent="0.25">
      <c r="A39" s="43" t="s">
        <v>35</v>
      </c>
      <c r="B39" s="46" t="s">
        <v>77</v>
      </c>
      <c r="C39" s="15">
        <v>1</v>
      </c>
      <c r="D39" s="57"/>
      <c r="E39" s="24">
        <f>D39*1.21</f>
        <v>0</v>
      </c>
      <c r="F39" s="24">
        <f>D39*C39</f>
        <v>0</v>
      </c>
      <c r="G39" s="20">
        <f>H39-F39</f>
        <v>0</v>
      </c>
      <c r="H39" s="11">
        <f>F39*1.21</f>
        <v>0</v>
      </c>
      <c r="I39" s="63"/>
      <c r="J39" s="63"/>
    </row>
    <row r="40" spans="1:10" ht="16.5" customHeight="1" x14ac:dyDescent="0.25">
      <c r="A40" s="99" t="s">
        <v>36</v>
      </c>
      <c r="B40" s="100"/>
      <c r="C40" s="15"/>
      <c r="D40" s="30"/>
      <c r="E40" s="24"/>
      <c r="F40" s="24"/>
      <c r="G40" s="20"/>
      <c r="H40" s="30"/>
      <c r="I40" s="64"/>
      <c r="J40" s="64"/>
    </row>
    <row r="41" spans="1:10" ht="63.75" x14ac:dyDescent="0.25">
      <c r="A41" s="43" t="s">
        <v>37</v>
      </c>
      <c r="B41" s="46" t="s">
        <v>78</v>
      </c>
      <c r="C41" s="15">
        <v>1</v>
      </c>
      <c r="D41" s="57"/>
      <c r="E41" s="24">
        <f>D41*1.21</f>
        <v>0</v>
      </c>
      <c r="F41" s="24">
        <f>D41*C41</f>
        <v>0</v>
      </c>
      <c r="G41" s="20">
        <f>H41-F41</f>
        <v>0</v>
      </c>
      <c r="H41" s="11">
        <f>F41*1.21</f>
        <v>0</v>
      </c>
      <c r="I41" s="63"/>
      <c r="J41" s="63"/>
    </row>
    <row r="42" spans="1:10" ht="16.5" customHeight="1" x14ac:dyDescent="0.25">
      <c r="A42" s="99" t="s">
        <v>38</v>
      </c>
      <c r="B42" s="100"/>
      <c r="C42" s="15"/>
      <c r="D42" s="30"/>
      <c r="E42" s="24"/>
      <c r="F42" s="24"/>
      <c r="G42" s="20"/>
      <c r="H42" s="30"/>
      <c r="I42" s="64"/>
      <c r="J42" s="64"/>
    </row>
    <row r="43" spans="1:10" ht="229.5" x14ac:dyDescent="0.25">
      <c r="A43" s="14" t="s">
        <v>39</v>
      </c>
      <c r="B43" s="45" t="s">
        <v>79</v>
      </c>
      <c r="C43" s="15">
        <v>1</v>
      </c>
      <c r="D43" s="57"/>
      <c r="E43" s="24">
        <f>D43*1.21</f>
        <v>0</v>
      </c>
      <c r="F43" s="24">
        <f>D43*C43</f>
        <v>0</v>
      </c>
      <c r="G43" s="20">
        <f>H43-F43</f>
        <v>0</v>
      </c>
      <c r="H43" s="11">
        <f>F43*1.21</f>
        <v>0</v>
      </c>
      <c r="I43" s="63"/>
      <c r="J43" s="63"/>
    </row>
    <row r="44" spans="1:10" ht="16.5" customHeight="1" x14ac:dyDescent="0.25">
      <c r="A44" s="97" t="s">
        <v>40</v>
      </c>
      <c r="B44" s="98"/>
      <c r="C44" s="15"/>
      <c r="D44" s="30"/>
      <c r="E44" s="24"/>
      <c r="F44" s="24"/>
      <c r="G44" s="20"/>
      <c r="H44" s="30"/>
      <c r="I44" s="64"/>
      <c r="J44" s="64"/>
    </row>
    <row r="45" spans="1:10" ht="25.5" x14ac:dyDescent="0.25">
      <c r="A45" s="14" t="s">
        <v>41</v>
      </c>
      <c r="B45" s="45" t="s">
        <v>81</v>
      </c>
      <c r="C45" s="15">
        <v>3</v>
      </c>
      <c r="D45" s="57"/>
      <c r="E45" s="24">
        <f>D45*1.21</f>
        <v>0</v>
      </c>
      <c r="F45" s="24">
        <f>D45*C45</f>
        <v>0</v>
      </c>
      <c r="G45" s="20">
        <f>H45-F45</f>
        <v>0</v>
      </c>
      <c r="H45" s="11">
        <f>F45*1.21</f>
        <v>0</v>
      </c>
      <c r="I45" s="63"/>
      <c r="J45" s="63"/>
    </row>
    <row r="46" spans="1:10" ht="16.5" customHeight="1" x14ac:dyDescent="0.25">
      <c r="A46" s="97" t="s">
        <v>42</v>
      </c>
      <c r="B46" s="98"/>
      <c r="C46" s="15"/>
      <c r="D46" s="30"/>
      <c r="E46" s="24"/>
      <c r="F46" s="24"/>
      <c r="G46" s="20"/>
      <c r="H46" s="30"/>
      <c r="I46" s="64"/>
      <c r="J46" s="64"/>
    </row>
    <row r="47" spans="1:10" ht="114.75" x14ac:dyDescent="0.25">
      <c r="A47" s="42" t="s">
        <v>42</v>
      </c>
      <c r="B47" s="49" t="s">
        <v>80</v>
      </c>
      <c r="C47" s="2">
        <v>1</v>
      </c>
      <c r="D47" s="57"/>
      <c r="E47" s="24">
        <f>D47*1.21</f>
        <v>0</v>
      </c>
      <c r="F47" s="24">
        <f>D47*C47</f>
        <v>0</v>
      </c>
      <c r="G47" s="20">
        <f>H47-F47</f>
        <v>0</v>
      </c>
      <c r="H47" s="11">
        <f>F47*1.21</f>
        <v>0</v>
      </c>
      <c r="I47" s="63"/>
      <c r="J47" s="63"/>
    </row>
    <row r="48" spans="1:10" ht="13.5" thickBot="1" x14ac:dyDescent="0.3">
      <c r="A48" s="95" t="s">
        <v>15</v>
      </c>
      <c r="B48" s="96"/>
      <c r="C48" s="31">
        <v>1</v>
      </c>
      <c r="D48" s="57"/>
      <c r="E48" s="24">
        <f>D48*1.21</f>
        <v>0</v>
      </c>
      <c r="F48" s="24">
        <f>D48*C48</f>
        <v>0</v>
      </c>
      <c r="G48" s="20">
        <f>H48-F48</f>
        <v>0</v>
      </c>
      <c r="H48" s="11">
        <f>F48*1.21</f>
        <v>0</v>
      </c>
      <c r="I48" s="63"/>
      <c r="J48" s="63"/>
    </row>
    <row r="49" spans="1:10" ht="15.75" customHeight="1" thickBot="1" x14ac:dyDescent="0.3">
      <c r="A49" s="32"/>
      <c r="B49" s="33"/>
      <c r="C49" s="80" t="s">
        <v>16</v>
      </c>
      <c r="D49" s="81"/>
      <c r="E49" s="81"/>
      <c r="F49" s="62">
        <f>F5+F7+F9+F11+F13+F15+F17+F19+F21+F23+F25+F27+F29+F31+F33+F35+F37+F39+F41+F43+F45+F47+F48</f>
        <v>0</v>
      </c>
      <c r="G49" s="58">
        <f>H49-F49</f>
        <v>0</v>
      </c>
      <c r="H49" s="59">
        <f>F49*1.21</f>
        <v>0</v>
      </c>
      <c r="I49" s="65"/>
    </row>
    <row r="50" spans="1:10" ht="15" customHeight="1" x14ac:dyDescent="0.25">
      <c r="A50" s="73"/>
      <c r="B50" s="74"/>
      <c r="D50" s="70"/>
      <c r="E50" s="70"/>
      <c r="F50" s="70"/>
      <c r="G50" s="70"/>
      <c r="H50" s="47"/>
      <c r="I50" s="56"/>
    </row>
    <row r="51" spans="1:10" s="10" customFormat="1" x14ac:dyDescent="0.25">
      <c r="F51" s="67"/>
      <c r="G51" s="67"/>
      <c r="H51" s="67"/>
      <c r="I51" s="53"/>
    </row>
    <row r="52" spans="1:10" x14ac:dyDescent="0.25">
      <c r="F52" s="68"/>
      <c r="G52" s="68"/>
      <c r="H52" s="68"/>
      <c r="I52" s="54"/>
      <c r="J52" s="52"/>
    </row>
    <row r="53" spans="1:10" x14ac:dyDescent="0.25">
      <c r="F53" s="69"/>
      <c r="G53" s="69"/>
      <c r="H53" s="69"/>
      <c r="I53" s="55"/>
    </row>
  </sheetData>
  <mergeCells count="39">
    <mergeCell ref="K2:R3"/>
    <mergeCell ref="C49:E49"/>
    <mergeCell ref="A50:B50"/>
    <mergeCell ref="D50:G50"/>
    <mergeCell ref="A18:B18"/>
    <mergeCell ref="A20:B20"/>
    <mergeCell ref="A22:B22"/>
    <mergeCell ref="A24:B24"/>
    <mergeCell ref="A26:B26"/>
    <mergeCell ref="A28:B28"/>
    <mergeCell ref="A46:B46"/>
    <mergeCell ref="A38:B38"/>
    <mergeCell ref="A40:B40"/>
    <mergeCell ref="A42:B42"/>
    <mergeCell ref="A44:B44"/>
    <mergeCell ref="A16:B16"/>
    <mergeCell ref="F53:H53"/>
    <mergeCell ref="C2:C3"/>
    <mergeCell ref="D2:D3"/>
    <mergeCell ref="E2:E3"/>
    <mergeCell ref="F2:F3"/>
    <mergeCell ref="G2:G3"/>
    <mergeCell ref="H2:H3"/>
    <mergeCell ref="I2:I3"/>
    <mergeCell ref="J2:J3"/>
    <mergeCell ref="A1:J1"/>
    <mergeCell ref="F51:H51"/>
    <mergeCell ref="F52:H52"/>
    <mergeCell ref="A4:B4"/>
    <mergeCell ref="A6:B6"/>
    <mergeCell ref="A8:B8"/>
    <mergeCell ref="A10:B10"/>
    <mergeCell ref="A12:B12"/>
    <mergeCell ref="A14:B14"/>
    <mergeCell ref="A48:B48"/>
    <mergeCell ref="A30:B30"/>
    <mergeCell ref="A32:B32"/>
    <mergeCell ref="A34:B34"/>
    <mergeCell ref="A36:B36"/>
  </mergeCells>
  <pageMargins left="0.7" right="0.7" top="0.78740157499999996" bottom="0.78740157499999996" header="0.3" footer="0.3"/>
  <pageSetup paperSize="9" scale="2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zoomScale="70" zoomScaleNormal="70" workbookViewId="0">
      <selection activeCell="D5" sqref="D5"/>
    </sheetView>
  </sheetViews>
  <sheetFormatPr defaultRowHeight="12.75" x14ac:dyDescent="0.25"/>
  <cols>
    <col min="1" max="1" width="38" style="1" customWidth="1"/>
    <col min="2" max="2" width="57" style="1" customWidth="1"/>
    <col min="3" max="3" width="9.85546875" style="1" customWidth="1"/>
    <col min="4" max="4" width="14.140625" style="1" customWidth="1"/>
    <col min="5" max="5" width="12.7109375" style="1" customWidth="1"/>
    <col min="6" max="6" width="14.140625" style="1" customWidth="1"/>
    <col min="7" max="7" width="16.42578125" style="1" customWidth="1"/>
    <col min="8" max="8" width="14" style="1" customWidth="1"/>
    <col min="9" max="10" width="23.85546875" style="1" customWidth="1"/>
    <col min="11" max="16384" width="9.140625" style="1"/>
  </cols>
  <sheetData>
    <row r="1" spans="1:18" ht="25.5" customHeight="1" thickBot="1" x14ac:dyDescent="0.3">
      <c r="A1" s="92" t="s">
        <v>43</v>
      </c>
      <c r="B1" s="93"/>
      <c r="C1" s="93"/>
      <c r="D1" s="93"/>
      <c r="E1" s="93"/>
      <c r="F1" s="93"/>
      <c r="G1" s="93"/>
      <c r="H1" s="93"/>
      <c r="I1" s="93"/>
      <c r="J1" s="93"/>
    </row>
    <row r="2" spans="1:18" s="5" customFormat="1" ht="40.5" customHeight="1" x14ac:dyDescent="0.25">
      <c r="A2" s="34"/>
      <c r="B2" s="35"/>
      <c r="C2" s="90" t="s">
        <v>1</v>
      </c>
      <c r="D2" s="84" t="s">
        <v>49</v>
      </c>
      <c r="E2" s="88" t="s">
        <v>53</v>
      </c>
      <c r="F2" s="88" t="s">
        <v>47</v>
      </c>
      <c r="G2" s="88" t="s">
        <v>2</v>
      </c>
      <c r="H2" s="84" t="s">
        <v>52</v>
      </c>
      <c r="I2" s="86" t="s">
        <v>90</v>
      </c>
      <c r="J2" s="86" t="s">
        <v>91</v>
      </c>
      <c r="K2" s="82" t="s">
        <v>89</v>
      </c>
      <c r="L2" s="83"/>
      <c r="M2" s="83"/>
      <c r="N2" s="83"/>
      <c r="O2" s="83"/>
      <c r="P2" s="83"/>
      <c r="Q2" s="83"/>
      <c r="R2" s="83"/>
    </row>
    <row r="3" spans="1:18" ht="13.5" thickBot="1" x14ac:dyDescent="0.3">
      <c r="A3" s="36" t="s">
        <v>3</v>
      </c>
      <c r="B3" s="37" t="s">
        <v>4</v>
      </c>
      <c r="C3" s="91"/>
      <c r="D3" s="85"/>
      <c r="E3" s="89"/>
      <c r="F3" s="89"/>
      <c r="G3" s="89"/>
      <c r="H3" s="85"/>
      <c r="I3" s="87"/>
      <c r="J3" s="87"/>
      <c r="K3" s="83"/>
      <c r="L3" s="83"/>
      <c r="M3" s="83"/>
      <c r="N3" s="83"/>
      <c r="O3" s="83"/>
      <c r="P3" s="83"/>
      <c r="Q3" s="83"/>
      <c r="R3" s="83"/>
    </row>
    <row r="4" spans="1:18" x14ac:dyDescent="0.25">
      <c r="A4" s="71" t="s">
        <v>7</v>
      </c>
      <c r="B4" s="79"/>
      <c r="C4" s="25"/>
      <c r="D4" s="29"/>
      <c r="E4" s="23"/>
      <c r="F4" s="23"/>
      <c r="G4" s="21"/>
      <c r="H4" s="29"/>
      <c r="I4" s="66"/>
      <c r="J4" s="66"/>
    </row>
    <row r="5" spans="1:18" ht="360" customHeight="1" x14ac:dyDescent="0.25">
      <c r="A5" s="38" t="s">
        <v>7</v>
      </c>
      <c r="B5" s="39" t="s">
        <v>82</v>
      </c>
      <c r="C5" s="26">
        <v>1</v>
      </c>
      <c r="D5" s="57"/>
      <c r="E5" s="24">
        <f>D5*1.21</f>
        <v>0</v>
      </c>
      <c r="F5" s="24">
        <f>D5*C5</f>
        <v>0</v>
      </c>
      <c r="G5" s="20">
        <f>H5-F5</f>
        <v>0</v>
      </c>
      <c r="H5" s="11">
        <f>F5*1.21</f>
        <v>0</v>
      </c>
      <c r="I5" s="63"/>
      <c r="J5" s="63"/>
    </row>
    <row r="6" spans="1:18" ht="20.25" customHeight="1" x14ac:dyDescent="0.25">
      <c r="A6" s="75" t="s">
        <v>9</v>
      </c>
      <c r="B6" s="94"/>
      <c r="C6" s="26"/>
      <c r="D6" s="30"/>
      <c r="E6" s="24"/>
      <c r="F6" s="24"/>
      <c r="G6" s="20"/>
      <c r="H6" s="30"/>
      <c r="I6" s="64"/>
      <c r="J6" s="64"/>
    </row>
    <row r="7" spans="1:18" ht="140.25" x14ac:dyDescent="0.25">
      <c r="A7" s="12" t="s">
        <v>9</v>
      </c>
      <c r="B7" s="40" t="s">
        <v>56</v>
      </c>
      <c r="C7" s="26">
        <v>1</v>
      </c>
      <c r="D7" s="57"/>
      <c r="E7" s="24">
        <f>D7*1.21</f>
        <v>0</v>
      </c>
      <c r="F7" s="24">
        <f>D7*C7</f>
        <v>0</v>
      </c>
      <c r="G7" s="20">
        <f>H7-F7</f>
        <v>0</v>
      </c>
      <c r="H7" s="11">
        <f>F7*1.21</f>
        <v>0</v>
      </c>
      <c r="I7" s="63"/>
      <c r="J7" s="63"/>
    </row>
    <row r="8" spans="1:18" x14ac:dyDescent="0.25">
      <c r="A8" s="71" t="s">
        <v>44</v>
      </c>
      <c r="B8" s="79"/>
      <c r="C8" s="26"/>
      <c r="D8" s="30"/>
      <c r="E8" s="24"/>
      <c r="F8" s="24"/>
      <c r="G8" s="20"/>
      <c r="H8" s="30"/>
      <c r="I8" s="64"/>
      <c r="J8" s="64"/>
    </row>
    <row r="9" spans="1:18" ht="255" customHeight="1" x14ac:dyDescent="0.25">
      <c r="A9" s="13" t="s">
        <v>44</v>
      </c>
      <c r="B9" s="39" t="s">
        <v>83</v>
      </c>
      <c r="C9" s="26">
        <v>4</v>
      </c>
      <c r="D9" s="57"/>
      <c r="E9" s="24">
        <f>D9*1.21</f>
        <v>0</v>
      </c>
      <c r="F9" s="24">
        <f>D9*C9</f>
        <v>0</v>
      </c>
      <c r="G9" s="20">
        <f>H9-F9</f>
        <v>0</v>
      </c>
      <c r="H9" s="11">
        <f>F9*1.21</f>
        <v>0</v>
      </c>
      <c r="I9" s="63"/>
      <c r="J9" s="63"/>
    </row>
    <row r="10" spans="1:18" x14ac:dyDescent="0.25">
      <c r="A10" s="71" t="s">
        <v>45</v>
      </c>
      <c r="B10" s="79"/>
      <c r="C10" s="27"/>
      <c r="D10" s="30"/>
      <c r="E10" s="24"/>
      <c r="F10" s="24"/>
      <c r="G10" s="20"/>
      <c r="H10" s="30"/>
      <c r="I10" s="64"/>
      <c r="J10" s="64"/>
    </row>
    <row r="11" spans="1:18" ht="247.5" customHeight="1" x14ac:dyDescent="0.25">
      <c r="A11" s="14" t="s">
        <v>45</v>
      </c>
      <c r="B11" s="41" t="s">
        <v>83</v>
      </c>
      <c r="C11" s="27">
        <v>15</v>
      </c>
      <c r="D11" s="57"/>
      <c r="E11" s="24">
        <f>D11*1.21</f>
        <v>0</v>
      </c>
      <c r="F11" s="24">
        <f>D11*C11</f>
        <v>0</v>
      </c>
      <c r="G11" s="20">
        <f>H11-F11</f>
        <v>0</v>
      </c>
      <c r="H11" s="11">
        <f>F11*1.21</f>
        <v>0</v>
      </c>
      <c r="I11" s="63"/>
      <c r="J11" s="63"/>
    </row>
    <row r="12" spans="1:18" x14ac:dyDescent="0.25">
      <c r="A12" s="71" t="s">
        <v>23</v>
      </c>
      <c r="B12" s="79"/>
      <c r="C12" s="27"/>
      <c r="D12" s="30"/>
      <c r="E12" s="24"/>
      <c r="F12" s="24"/>
      <c r="G12" s="20"/>
      <c r="H12" s="30"/>
      <c r="I12" s="64"/>
      <c r="J12" s="64"/>
    </row>
    <row r="13" spans="1:18" ht="76.5" x14ac:dyDescent="0.25">
      <c r="A13" s="14" t="s">
        <v>23</v>
      </c>
      <c r="B13" s="41" t="s">
        <v>84</v>
      </c>
      <c r="C13" s="28">
        <v>20</v>
      </c>
      <c r="D13" s="57"/>
      <c r="E13" s="24">
        <f>D13*1.21</f>
        <v>0</v>
      </c>
      <c r="F13" s="24">
        <f>D13*C13</f>
        <v>0</v>
      </c>
      <c r="G13" s="20">
        <f>H13-F13</f>
        <v>0</v>
      </c>
      <c r="H13" s="11">
        <f>F13*1.21</f>
        <v>0</v>
      </c>
      <c r="I13" s="63"/>
      <c r="J13" s="63"/>
    </row>
    <row r="14" spans="1:18" ht="16.5" customHeight="1" x14ac:dyDescent="0.25">
      <c r="A14" s="71" t="s">
        <v>13</v>
      </c>
      <c r="B14" s="79"/>
      <c r="C14" s="15"/>
      <c r="D14" s="30"/>
      <c r="E14" s="24"/>
      <c r="F14" s="24"/>
      <c r="G14" s="20"/>
      <c r="H14" s="30"/>
      <c r="I14" s="64"/>
      <c r="J14" s="64"/>
    </row>
    <row r="15" spans="1:18" ht="63.75" x14ac:dyDescent="0.25">
      <c r="A15" s="14" t="s">
        <v>13</v>
      </c>
      <c r="B15" s="41" t="s">
        <v>85</v>
      </c>
      <c r="C15" s="15">
        <v>2</v>
      </c>
      <c r="D15" s="57"/>
      <c r="E15" s="24">
        <f>D15*1.21</f>
        <v>0</v>
      </c>
      <c r="F15" s="24">
        <f>D15*C15</f>
        <v>0</v>
      </c>
      <c r="G15" s="20">
        <f>H15-F15</f>
        <v>0</v>
      </c>
      <c r="H15" s="11">
        <f>F15*1.21</f>
        <v>0</v>
      </c>
      <c r="I15" s="63"/>
      <c r="J15" s="63"/>
    </row>
    <row r="16" spans="1:18" ht="16.5" customHeight="1" x14ac:dyDescent="0.25">
      <c r="A16" s="71" t="s">
        <v>14</v>
      </c>
      <c r="B16" s="79"/>
      <c r="C16" s="15"/>
      <c r="D16" s="30"/>
      <c r="E16" s="24"/>
      <c r="F16" s="24"/>
      <c r="G16" s="20"/>
      <c r="H16" s="30"/>
      <c r="I16" s="64"/>
      <c r="J16" s="64"/>
    </row>
    <row r="17" spans="1:10" ht="51" x14ac:dyDescent="0.25">
      <c r="A17" s="48" t="s">
        <v>14</v>
      </c>
      <c r="B17" s="49" t="s">
        <v>86</v>
      </c>
      <c r="C17" s="15">
        <v>4</v>
      </c>
      <c r="D17" s="57"/>
      <c r="E17" s="24">
        <f>D17*1.21</f>
        <v>0</v>
      </c>
      <c r="F17" s="24">
        <f>D17*C17</f>
        <v>0</v>
      </c>
      <c r="G17" s="20">
        <f>H17-F17</f>
        <v>0</v>
      </c>
      <c r="H17" s="11">
        <f>F17*1.21</f>
        <v>0</v>
      </c>
      <c r="I17" s="63"/>
      <c r="J17" s="63"/>
    </row>
    <row r="18" spans="1:10" ht="16.5" customHeight="1" x14ac:dyDescent="0.25">
      <c r="A18" s="71" t="s">
        <v>27</v>
      </c>
      <c r="B18" s="79"/>
      <c r="C18" s="15"/>
      <c r="D18" s="30"/>
      <c r="E18" s="24"/>
      <c r="F18" s="24"/>
      <c r="G18" s="20"/>
      <c r="H18" s="30"/>
      <c r="I18" s="64"/>
      <c r="J18" s="64"/>
    </row>
    <row r="19" spans="1:10" ht="267.75" x14ac:dyDescent="0.25">
      <c r="A19" s="48" t="s">
        <v>27</v>
      </c>
      <c r="B19" s="49" t="s">
        <v>87</v>
      </c>
      <c r="C19" s="15">
        <v>1</v>
      </c>
      <c r="D19" s="57"/>
      <c r="E19" s="24">
        <f>D19*1.21</f>
        <v>0</v>
      </c>
      <c r="F19" s="24">
        <f>D19*C19</f>
        <v>0</v>
      </c>
      <c r="G19" s="20">
        <f>H19-F19</f>
        <v>0</v>
      </c>
      <c r="H19" s="11">
        <f>F19*1.21</f>
        <v>0</v>
      </c>
      <c r="I19" s="63"/>
      <c r="J19" s="63"/>
    </row>
    <row r="20" spans="1:10" ht="16.5" customHeight="1" x14ac:dyDescent="0.25">
      <c r="A20" s="71" t="s">
        <v>28</v>
      </c>
      <c r="B20" s="79"/>
      <c r="C20" s="15"/>
      <c r="D20" s="30"/>
      <c r="E20" s="24"/>
      <c r="F20" s="24"/>
      <c r="G20" s="20"/>
      <c r="H20" s="30"/>
      <c r="I20" s="64"/>
      <c r="J20" s="64"/>
    </row>
    <row r="21" spans="1:10" ht="179.25" customHeight="1" x14ac:dyDescent="0.25">
      <c r="A21" s="48" t="s">
        <v>29</v>
      </c>
      <c r="B21" s="49" t="s">
        <v>73</v>
      </c>
      <c r="C21" s="15">
        <v>1</v>
      </c>
      <c r="D21" s="57"/>
      <c r="E21" s="24">
        <f>D21*1.21</f>
        <v>0</v>
      </c>
      <c r="F21" s="24">
        <f>D21*C21</f>
        <v>0</v>
      </c>
      <c r="G21" s="20">
        <f>H21-F21</f>
        <v>0</v>
      </c>
      <c r="H21" s="11">
        <f>F21*1.21</f>
        <v>0</v>
      </c>
      <c r="I21" s="63"/>
      <c r="J21" s="63"/>
    </row>
    <row r="22" spans="1:10" ht="16.5" customHeight="1" x14ac:dyDescent="0.25">
      <c r="A22" s="71" t="s">
        <v>30</v>
      </c>
      <c r="B22" s="79"/>
      <c r="C22" s="15"/>
      <c r="D22" s="30"/>
      <c r="E22" s="24"/>
      <c r="F22" s="24"/>
      <c r="G22" s="20"/>
      <c r="H22" s="30"/>
      <c r="I22" s="64"/>
      <c r="J22" s="64"/>
    </row>
    <row r="23" spans="1:10" ht="38.25" x14ac:dyDescent="0.25">
      <c r="A23" s="48" t="s">
        <v>30</v>
      </c>
      <c r="B23" s="49" t="s">
        <v>88</v>
      </c>
      <c r="C23" s="15">
        <v>1</v>
      </c>
      <c r="D23" s="57"/>
      <c r="E23" s="24">
        <f>D23*1.21</f>
        <v>0</v>
      </c>
      <c r="F23" s="24">
        <f>D23*C23</f>
        <v>0</v>
      </c>
      <c r="G23" s="20">
        <f>H23-F23</f>
        <v>0</v>
      </c>
      <c r="H23" s="11">
        <f>F23*1.21</f>
        <v>0</v>
      </c>
      <c r="I23" s="63"/>
      <c r="J23" s="63"/>
    </row>
    <row r="24" spans="1:10" ht="16.5" customHeight="1" x14ac:dyDescent="0.25">
      <c r="A24" s="71" t="s">
        <v>32</v>
      </c>
      <c r="B24" s="79"/>
      <c r="C24" s="15"/>
      <c r="D24" s="30"/>
      <c r="E24" s="24"/>
      <c r="F24" s="24"/>
      <c r="G24" s="20"/>
      <c r="H24" s="30"/>
      <c r="I24" s="64"/>
      <c r="J24" s="64"/>
    </row>
    <row r="25" spans="1:10" ht="76.5" x14ac:dyDescent="0.25">
      <c r="A25" s="48" t="s">
        <v>32</v>
      </c>
      <c r="B25" s="49" t="s">
        <v>76</v>
      </c>
      <c r="C25" s="15">
        <v>1</v>
      </c>
      <c r="D25" s="57"/>
      <c r="E25" s="24">
        <f>D25*1.21</f>
        <v>0</v>
      </c>
      <c r="F25" s="24">
        <f>D25*C25</f>
        <v>0</v>
      </c>
      <c r="G25" s="20">
        <f>H25-F25</f>
        <v>0</v>
      </c>
      <c r="H25" s="11">
        <f>F25*1.21</f>
        <v>0</v>
      </c>
      <c r="I25" s="63"/>
      <c r="J25" s="63"/>
    </row>
    <row r="26" spans="1:10" ht="16.5" customHeight="1" x14ac:dyDescent="0.25">
      <c r="A26" s="71" t="s">
        <v>31</v>
      </c>
      <c r="B26" s="79"/>
      <c r="C26" s="15"/>
      <c r="D26" s="30"/>
      <c r="E26" s="24"/>
      <c r="F26" s="24"/>
      <c r="G26" s="20"/>
      <c r="H26" s="30"/>
      <c r="I26" s="64"/>
      <c r="J26" s="64"/>
    </row>
    <row r="27" spans="1:10" ht="194.25" customHeight="1" x14ac:dyDescent="0.25">
      <c r="A27" s="48" t="s">
        <v>31</v>
      </c>
      <c r="B27" s="49" t="s">
        <v>75</v>
      </c>
      <c r="C27" s="15">
        <v>1</v>
      </c>
      <c r="D27" s="57"/>
      <c r="E27" s="24">
        <f>D27*1.21</f>
        <v>0</v>
      </c>
      <c r="F27" s="24">
        <f>D27*C27</f>
        <v>0</v>
      </c>
      <c r="G27" s="20">
        <f>H27-F27</f>
        <v>0</v>
      </c>
      <c r="H27" s="11">
        <f>F27*1.21</f>
        <v>0</v>
      </c>
      <c r="I27" s="63"/>
      <c r="J27" s="63"/>
    </row>
    <row r="28" spans="1:10" ht="16.5" customHeight="1" x14ac:dyDescent="0.25">
      <c r="A28" s="101" t="s">
        <v>33</v>
      </c>
      <c r="B28" s="102"/>
      <c r="C28" s="15">
        <v>1</v>
      </c>
      <c r="D28" s="57"/>
      <c r="E28" s="24">
        <f>D28*1.21</f>
        <v>0</v>
      </c>
      <c r="F28" s="24">
        <f>D28*C28</f>
        <v>0</v>
      </c>
      <c r="G28" s="20">
        <f>H28-F28</f>
        <v>0</v>
      </c>
      <c r="H28" s="11">
        <f>F28*1.21</f>
        <v>0</v>
      </c>
      <c r="I28" s="63"/>
      <c r="J28" s="63"/>
    </row>
    <row r="29" spans="1:10" ht="13.5" thickBot="1" x14ac:dyDescent="0.3">
      <c r="A29" s="95" t="s">
        <v>15</v>
      </c>
      <c r="B29" s="96"/>
      <c r="C29" s="15">
        <v>1</v>
      </c>
      <c r="D29" s="57"/>
      <c r="E29" s="24">
        <f>D29*1.21</f>
        <v>0</v>
      </c>
      <c r="F29" s="24">
        <f>D29*C29</f>
        <v>0</v>
      </c>
      <c r="G29" s="20">
        <f>H29-F29</f>
        <v>0</v>
      </c>
      <c r="H29" s="11">
        <f>F29*1.21</f>
        <v>0</v>
      </c>
      <c r="I29" s="63"/>
      <c r="J29" s="63"/>
    </row>
    <row r="30" spans="1:10" ht="15.75" customHeight="1" thickBot="1" x14ac:dyDescent="0.3">
      <c r="A30" s="32"/>
      <c r="B30" s="33"/>
      <c r="C30" s="80" t="s">
        <v>16</v>
      </c>
      <c r="D30" s="81"/>
      <c r="E30" s="81"/>
      <c r="F30" s="62">
        <f>F5+F7+F9+F11+F13+F15+F17+F19+F21+F23+F25+F27+F28+F29</f>
        <v>0</v>
      </c>
      <c r="G30" s="58">
        <f>H30-F30</f>
        <v>0</v>
      </c>
      <c r="H30" s="59">
        <f>SUM(H5:H29)</f>
        <v>0</v>
      </c>
      <c r="I30" s="65"/>
    </row>
    <row r="31" spans="1:10" ht="15" customHeight="1" x14ac:dyDescent="0.25">
      <c r="A31" s="73"/>
      <c r="B31" s="74"/>
      <c r="D31" s="70"/>
      <c r="E31" s="70"/>
      <c r="F31" s="70"/>
      <c r="G31" s="70"/>
      <c r="H31" s="47"/>
      <c r="I31" s="56"/>
    </row>
    <row r="32" spans="1:10" s="10" customFormat="1" x14ac:dyDescent="0.25">
      <c r="F32" s="67"/>
      <c r="G32" s="67"/>
      <c r="H32" s="67"/>
      <c r="I32" s="53"/>
    </row>
    <row r="33" spans="6:9" x14ac:dyDescent="0.25">
      <c r="F33" s="68"/>
      <c r="G33" s="68"/>
      <c r="H33" s="68"/>
      <c r="I33" s="54"/>
    </row>
    <row r="34" spans="6:9" x14ac:dyDescent="0.25">
      <c r="F34" s="69"/>
      <c r="G34" s="69"/>
      <c r="H34" s="69"/>
      <c r="I34" s="55"/>
    </row>
  </sheetData>
  <mergeCells count="30">
    <mergeCell ref="K2:R3"/>
    <mergeCell ref="A29:B29"/>
    <mergeCell ref="A31:B31"/>
    <mergeCell ref="D31:G31"/>
    <mergeCell ref="A28:B28"/>
    <mergeCell ref="A12:B12"/>
    <mergeCell ref="A14:B14"/>
    <mergeCell ref="A16:B16"/>
    <mergeCell ref="A18:B18"/>
    <mergeCell ref="A20:B20"/>
    <mergeCell ref="A22:B22"/>
    <mergeCell ref="A4:B4"/>
    <mergeCell ref="A6:B6"/>
    <mergeCell ref="A8:B8"/>
    <mergeCell ref="A24:B24"/>
    <mergeCell ref="A26:B26"/>
    <mergeCell ref="F32:H32"/>
    <mergeCell ref="F33:H33"/>
    <mergeCell ref="F34:H34"/>
    <mergeCell ref="A10:B10"/>
    <mergeCell ref="C30:E30"/>
    <mergeCell ref="I2:I3"/>
    <mergeCell ref="J2:J3"/>
    <mergeCell ref="A1:J1"/>
    <mergeCell ref="C2:C3"/>
    <mergeCell ref="D2:D3"/>
    <mergeCell ref="E2:E3"/>
    <mergeCell ref="F2:F3"/>
    <mergeCell ref="G2:G3"/>
    <mergeCell ref="H2:H3"/>
  </mergeCells>
  <pageMargins left="0.7" right="0.7" top="0.78740157499999996" bottom="0.78740157499999996" header="0.3" footer="0.3"/>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Kabinet fyziky-chemie</vt:lpstr>
      <vt:lpstr>Učebna fyziky-chemie</vt:lpstr>
      <vt:lpstr>Učebna informatiky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Hájek Pavel | Extra NET s.r.o.</dc:creator>
  <cp:keywords/>
  <dc:description/>
  <cp:lastModifiedBy>Lenka Jílková</cp:lastModifiedBy>
  <cp:revision/>
  <cp:lastPrinted>2017-02-10T08:28:25Z</cp:lastPrinted>
  <dcterms:created xsi:type="dcterms:W3CDTF">2016-09-13T12:37:25Z</dcterms:created>
  <dcterms:modified xsi:type="dcterms:W3CDTF">2018-11-22T08:57:07Z</dcterms:modified>
  <cp:category/>
  <cp:contentStatus/>
</cp:coreProperties>
</file>